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Y:\企画総務課\永年保存書類\財政係\3.A調査各種\財政比較分析表(財政状況資料集)\令和６年度\"/>
    </mc:Choice>
  </mc:AlternateContent>
  <xr:revisionPtr revIDLastSave="0" documentId="13_ncr:1_{E38BC8F1-DEF2-459D-A937-51A4EAFD3846}"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C35" i="10"/>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l="1"/>
  <c r="BW35" i="10" s="1"/>
  <c r="BW36" i="10" s="1"/>
  <c r="BW37" i="10" s="1"/>
  <c r="CO34" i="10" l="1"/>
  <c r="CO35" i="10" s="1"/>
</calcChain>
</file>

<file path=xl/sharedStrings.xml><?xml version="1.0" encoding="utf-8"?>
<sst xmlns="http://schemas.openxmlformats.org/spreadsheetml/2006/main" count="1106" uniqueCount="555">
  <si>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</si>
  <si>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</si>
  <si>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</si>
  <si>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</si>
  <si>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</si>
  <si>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</si>
  <si>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</si>
  <si>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</si>
  <si>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</si>
  <si>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</si>
  <si>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</si>
  <si>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</si>
  <si>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</si>
  <si>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</si>
  <si>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</si>
  <si>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</si>
  <si>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</si>
  <si>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</si>
  <si>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</si>
  <si>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</si>
  <si>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</si>
  <si>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</si>
  <si>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</si>
  <si>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</si>
  <si>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</si>
  <si>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</si>
  <si>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</si>
  <si>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</si>
  <si>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</si>
  <si>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</si>
  <si>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</si>
  <si>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</si>
  <si>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</si>
  <si>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</si>
  <si>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</si>
  <si>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</si>
  <si>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</si>
  <si>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</si>
  <si>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</si>
  <si>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</si>
  <si>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</si>
  <si>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</si>
  <si>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</si>
  <si>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</si>
  <si>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</si>
  <si>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</si>
  <si>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</si>
  <si>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</si>
  <si>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</si>
  <si>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</si>
  <si>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</si>
  <si>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</si>
  <si>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</si>
  <si>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</si>
  <si>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</si>
  <si>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</si>
  <si>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</si>
  <si>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</si>
  <si>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</si>
  <si>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</si>
  <si>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</si>
  <si>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</si>
  <si>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</si>
  <si>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</si>
  <si>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</si>
  <si>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</si>
  <si>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</si>
  <si>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</si>
  <si>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</si>
  <si>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</si>
  <si>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</si>
  <si>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</si>
  <si>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</si>
  <si>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</si>
  <si>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</si>
  <si>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</si>
  <si>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</si>
  <si>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</si>
  <si>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</si>
  <si>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</si>
  <si>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</si>
  <si>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</si>
  <si>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</si>
  <si>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</si>
  <si>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</si>
  <si>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</si>
  <si>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</si>
  <si>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</si>
  <si>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</si>
  <si>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</si>
  <si>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</si>
  <si>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</si>
  <si>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</si>
  <si>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</si>
  <si>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西興部村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</si>
  <si>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</si>
  <si>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</si>
  <si>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</si>
  <si>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</si>
  <si>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</si>
  <si>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</si>
  <si>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</si>
  <si>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</si>
  <si>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</si>
  <si>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</si>
  <si>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</si>
  <si>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</si>
  <si>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</si>
  <si>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</si>
  <si>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</si>
  <si>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</si>
  <si>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</si>
  <si>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</si>
  <si>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</si>
  <si>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</si>
  <si>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</si>
  <si>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</si>
  <si>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</si>
  <si>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</si>
  <si>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</si>
  <si>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</si>
  <si>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</si>
  <si>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</si>
  <si>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</si>
  <si>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</si>
  <si>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</si>
  <si>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</si>
  <si>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</si>
  <si>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</si>
  <si>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</si>
  <si>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</si>
  <si>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</si>
  <si>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</si>
  <si>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</si>
  <si>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</si>
  <si>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</si>
  <si>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</si>
  <si>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</si>
  <si>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</si>
  <si>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</si>
  <si>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</si>
  <si>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</si>
  <si>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</si>
  <si>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</si>
  <si>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</si>
  <si>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</si>
  <si>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</si>
  <si>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</si>
  <si>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</si>
  <si>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</si>
  <si>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</si>
  <si>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</si>
  <si>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</si>
  <si>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</si>
  <si>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</si>
  <si>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</si>
  <si>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</si>
  <si>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</si>
  <si>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</si>
  <si>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</si>
  <si>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</si>
  <si>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</si>
  <si>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</si>
  <si>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</si>
  <si>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</si>
  <si>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</si>
  <si>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</si>
  <si>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</si>
  <si>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</si>
  <si>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</si>
  <si>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</si>
  <si>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</si>
  <si>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</si>
  <si>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</si>
  <si>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</si>
  <si>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</si>
  <si>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</si>
  <si>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</si>
  <si>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</si>
  <si>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</si>
  <si>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</si>
  <si>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</si>
  <si>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</si>
  <si>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</si>
  <si>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</si>
  <si>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</si>
  <si>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</si>
  <si>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</si>
  <si>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</si>
  <si>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</si>
  <si>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</si>
  <si>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</si>
  <si>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</si>
  <si>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</si>
  <si>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</si>
  <si>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</si>
  <si>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</si>
  <si>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</si>
  <si>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</si>
  <si>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</si>
  <si>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</si>
  <si>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</si>
  <si>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</si>
  <si>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北海道西興部村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</si>
  <si>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</si>
  <si>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</si>
  <si>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</si>
  <si>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</si>
  <si>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</si>
  <si>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</si>
  <si>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</si>
  <si>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</si>
  <si>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</si>
  <si>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</si>
  <si>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</si>
  <si>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</si>
  <si>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</si>
  <si>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</si>
  <si>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</si>
  <si>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</si>
  <si>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</si>
  <si>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</si>
  <si>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</si>
  <si>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</si>
  <si>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</si>
  <si>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</si>
  <si>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</si>
  <si>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</si>
  <si>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</si>
  <si>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</si>
  <si>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</si>
  <si>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</si>
  <si>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</si>
  <si>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</si>
  <si>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</si>
  <si>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</si>
  <si>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</si>
  <si>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</si>
  <si>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</si>
  <si>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</si>
  <si>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</si>
  <si>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</si>
  <si>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</si>
  <si>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</si>
  <si>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</si>
  <si>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</si>
  <si>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</si>
  <si>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</si>
  <si>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</si>
  <si>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</si>
  <si>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</si>
  <si>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</si>
  <si>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</si>
  <si>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</si>
  <si>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</si>
  <si>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</si>
  <si>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</si>
  <si>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</si>
  <si>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</si>
  <si>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</si>
  <si>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</si>
  <si>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</si>
  <si>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</si>
  <si>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</si>
  <si>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</si>
  <si>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</si>
  <si>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</si>
  <si>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</si>
  <si>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</si>
  <si>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</si>
  <si>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</si>
  <si>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</si>
  <si>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</si>
  <si>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</si>
  <si>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</si>
  <si>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</si>
  <si>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</si>
  <si>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</si>
  <si>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</si>
  <si>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</si>
  <si>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</si>
  <si>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</si>
  <si>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</si>
  <si>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</si>
  <si>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</si>
  <si>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</si>
  <si>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</si>
  <si>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</si>
  <si>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</si>
  <si>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</si>
  <si>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</si>
  <si>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</si>
  <si>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</si>
  <si>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</si>
  <si>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</si>
  <si>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</si>
  <si>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</si>
  <si>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</si>
  <si>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</si>
  <si>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</si>
  <si>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</si>
  <si>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</si>
  <si>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</si>
  <si>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</si>
  <si>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</si>
  <si>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</si>
  <si>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</si>
  <si>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</si>
  <si>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</si>
  <si>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</si>
  <si>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</si>
  <si>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</si>
  <si>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</si>
  <si>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</si>
  <si>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</si>
  <si>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</si>
  <si>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</si>
  <si>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</si>
  <si>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</si>
  <si>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</si>
  <si>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</si>
  <si>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</si>
  <si>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</si>
  <si>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</si>
  <si>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</si>
  <si>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</si>
  <si>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</si>
  <si>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</si>
  <si>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</si>
  <si>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</si>
  <si>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</si>
  <si>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</si>
  <si>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</si>
  <si>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</si>
  <si>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</si>
  <si>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</si>
  <si>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</si>
  <si>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</si>
  <si>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</si>
  <si>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</si>
  <si>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</si>
  <si>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</si>
  <si>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</si>
  <si>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</si>
  <si>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</si>
  <si>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</si>
  <si>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</si>
  <si>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</si>
  <si>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</si>
  <si>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</si>
  <si>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</si>
  <si>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</si>
  <si>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</si>
  <si>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</si>
  <si>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北海道西興部村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</si>
  <si>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</si>
  <si>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</si>
  <si>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</si>
  <si>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</si>
  <si>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</si>
  <si>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</si>
  <si>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</si>
  <si>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</si>
  <si>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</si>
  <si>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</si>
  <si>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</si>
  <si>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</si>
  <si>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</si>
  <si>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</si>
  <si>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</si>
  <si>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</si>
  <si>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</si>
  <si>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</si>
  <si>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</si>
  <si>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</si>
  <si>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</si>
  <si>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</si>
  <si>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</si>
  <si>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</si>
  <si>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</si>
  <si>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</si>
  <si>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</si>
  <si>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</si>
  <si>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</si>
  <si>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</si>
  <si>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</si>
  <si>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</si>
  <si>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</si>
  <si>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</si>
  <si>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</si>
  <si>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</si>
  <si>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</si>
  <si>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</si>
  <si>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</si>
  <si>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</si>
  <si>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</si>
  <si>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</si>
  <si>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</si>
  <si>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</si>
  <si>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</si>
  <si>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</si>
  <si>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</si>
  <si>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</si>
  <si>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</si>
  <si>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</si>
  <si>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</si>
  <si>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</si>
  <si>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</si>
  <si>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</si>
  <si>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</si>
  <si>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</si>
  <si>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</si>
  <si>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</si>
  <si>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</si>
  <si>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</si>
  <si>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</si>
  <si>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</si>
  <si>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</si>
  <si>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</si>
  <si>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</si>
  <si>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</si>
  <si>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</si>
  <si>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</si>
  <si>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</si>
  <si>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</si>
  <si>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</si>
  <si>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</si>
  <si>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</si>
  <si>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</si>
  <si>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</si>
  <si>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</si>
  <si>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</si>
  <si>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</si>
  <si>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</si>
  <si>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</si>
  <si>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</si>
  <si>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</si>
  <si>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</si>
  <si>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</si>
  <si>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</si>
  <si>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</si>
  <si>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</si>
  <si>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</si>
  <si>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</si>
  <si>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</si>
  <si>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</si>
  <si>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</si>
  <si>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</si>
  <si>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</si>
  <si>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</si>
  <si>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</si>
  <si>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</si>
  <si>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</si>
  <si>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</si>
  <si>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</si>
  <si>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</si>
  <si>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</si>
  <si>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</si>
  <si>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</si>
  <si>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</si>
  <si>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</si>
  <si>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</si>
  <si>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</si>
  <si>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</si>
  <si>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</si>
  <si>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</si>
  <si>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</si>
  <si>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</si>
  <si>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</si>
  <si>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</si>
  <si>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</si>
  <si>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</si>
  <si>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</si>
  <si>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</si>
  <si>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</si>
  <si>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</si>
  <si>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</si>
  <si>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</si>
  <si>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</si>
  <si>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</si>
  <si>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</si>
  <si>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</si>
  <si>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</si>
  <si>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</si>
  <si>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</si>
  <si>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</si>
  <si>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</si>
  <si>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</si>
  <si>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</si>
  <si>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</si>
  <si>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</si>
  <si>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</si>
  <si>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</si>
  <si>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</si>
  <si>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</si>
  <si>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</si>
  <si>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</si>
  <si>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</si>
  <si>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</si>
  <si>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</si>
  <si>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</si>
  <si>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</si>
  <si>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</si>
  <si>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</si>
  <si>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</si>
  <si>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</si>
  <si>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</si>
  <si>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</si>
  <si>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</si>
  <si>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</si>
  <si>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</si>
  <si>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</si>
  <si>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</si>
  <si>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</si>
  <si>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</si>
  <si>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</si>
  <si>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</si>
  <si>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</si>
  <si>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</si>
  <si>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</si>
  <si>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</si>
  <si>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</si>
  <si>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</si>
  <si>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</si>
  <si>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</si>
  <si>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</si>
  <si>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</si>
  <si>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</si>
  <si>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</si>
  <si>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4.24</t>
  </si>
  <si>
    <t>一般会計</t>
  </si>
  <si>
    <t>介護保険特別会計</t>
  </si>
  <si>
    <t>下水道事業会計</t>
  </si>
  <si>
    <t>簡易水道事業会計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</si>
  <si>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</si>
  <si>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</si>
  <si>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</si>
  <si>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</si>
  <si>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</si>
  <si>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</si>
  <si>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</si>
  <si>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</si>
  <si>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</si>
  <si>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</si>
  <si>
    <t>名寄本線代替輸送確保基金</t>
  </si>
  <si>
    <t>義務教育施設整備基金</t>
  </si>
  <si>
    <t>ふるさと振興事業基金</t>
  </si>
  <si>
    <t>バイオガスプラント事業基金</t>
    <rPh sb="9" eb="11">
      <t>ジギョウ</t>
    </rPh>
    <rPh sb="11" eb="13">
      <t>キキン</t>
    </rPh>
    <phoneticPr fontId="2"/>
  </si>
  <si>
    <t>オホーツク楽器工業株式会社</t>
    <rPh sb="5" eb="7">
      <t>ガッキ</t>
    </rPh>
    <rPh sb="7" eb="9">
      <t>コウギョウ</t>
    </rPh>
    <rPh sb="9" eb="11">
      <t>カブシキ</t>
    </rPh>
    <rPh sb="11" eb="13">
      <t>カイシャ</t>
    </rPh>
    <phoneticPr fontId="2"/>
  </si>
  <si>
    <t>株式会社森夢</t>
    <rPh sb="0" eb="2">
      <t>カブシキ</t>
    </rPh>
    <rPh sb="2" eb="4">
      <t>カイシャ</t>
    </rPh>
    <rPh sb="4" eb="5">
      <t>モリ</t>
    </rPh>
    <rPh sb="5" eb="6">
      <t>ユメ</t>
    </rPh>
    <phoneticPr fontId="2"/>
  </si>
  <si>
    <t>網走地方教育研修センター組合</t>
    <rPh sb="0" eb="2">
      <t>アバシリ</t>
    </rPh>
    <rPh sb="2" eb="4">
      <t>チホウ</t>
    </rPh>
    <rPh sb="4" eb="6">
      <t>キョウイク</t>
    </rPh>
    <rPh sb="6" eb="8">
      <t>ケンシュウ</t>
    </rPh>
    <rPh sb="12" eb="14">
      <t>クミアイ</t>
    </rPh>
    <phoneticPr fontId="2"/>
  </si>
  <si>
    <t>紋別地区消防組合</t>
    <rPh sb="0" eb="2">
      <t>モンベツ</t>
    </rPh>
    <rPh sb="2" eb="4">
      <t>チク</t>
    </rPh>
    <rPh sb="4" eb="6">
      <t>ショウボウ</t>
    </rPh>
    <rPh sb="6" eb="8">
      <t>クミアイ</t>
    </rPh>
    <phoneticPr fontId="2"/>
  </si>
  <si>
    <t>西紋別地区環境衛生組合</t>
    <rPh sb="0" eb="1">
      <t>ニシ</t>
    </rPh>
    <rPh sb="1" eb="3">
      <t>モンベツ</t>
    </rPh>
    <rPh sb="3" eb="5">
      <t>チク</t>
    </rPh>
    <rPh sb="5" eb="7">
      <t>カンキョウ</t>
    </rPh>
    <rPh sb="7" eb="9">
      <t>エイセイ</t>
    </rPh>
    <rPh sb="9" eb="11">
      <t>クミアイ</t>
    </rPh>
    <phoneticPr fontId="2"/>
  </si>
  <si>
    <t>広域紋別病院企業団</t>
    <rPh sb="0" eb="2">
      <t>コウイキ</t>
    </rPh>
    <rPh sb="2" eb="4">
      <t>モンベツ</t>
    </rPh>
    <rPh sb="4" eb="6">
      <t>ビョウイン</t>
    </rPh>
    <rPh sb="6" eb="9">
      <t>キギョウダン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</si>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</sst>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D85-4D2D-874A-E4F75C40C9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205323</c:v>
                </c:pt>
                <c:pt idx="1">
                  <c:v>251961</c:v>
                </c:pt>
                <c:pt idx="2">
                  <c:v>762390</c:v>
                </c:pt>
                <c:pt idx="3">
                  <c:v>504723</c:v>
                </c:pt>
                <c:pt idx="4">
                  <c:v>407834</c:v>
                </c:pt>
              </c:numCache>
            </c:numRef>
          </c:val>
          <c:smooth val="0"/>
          <c:extLst>
            <c:ext xmlns:c16="http://schemas.microsoft.com/office/drawing/2014/chart" uri="{C3380CC4-5D6E-409C-BE32-E72D297353CC}">
              <c16:uniqueId val="{00000001-6D85-4D2D-874A-E4F75C40C9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1.77</c:v>
                </c:pt>
                <c:pt idx="1">
                  <c:v>4.78</c:v>
                </c:pt>
                <c:pt idx="2">
                  <c:v>2.06</c:v>
                </c:pt>
                <c:pt idx="3">
                  <c:v>3.46</c:v>
                </c:pt>
                <c:pt idx="4">
                  <c:v>4.38</c:v>
                </c:pt>
              </c:numCache>
            </c:numRef>
          </c:val>
          <c:extLst>
            <c:ext xmlns:c16="http://schemas.microsoft.com/office/drawing/2014/chart" uri="{C3380CC4-5D6E-409C-BE32-E72D297353CC}">
              <c16:uniqueId val="{00000000-1126-4D82-8781-F929CCAA66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48.89</c:v>
                </c:pt>
                <c:pt idx="1">
                  <c:v>47.7</c:v>
                </c:pt>
                <c:pt idx="2">
                  <c:v>42.5</c:v>
                </c:pt>
                <c:pt idx="3">
                  <c:v>41.55</c:v>
                </c:pt>
                <c:pt idx="4">
                  <c:v>45.02</c:v>
                </c:pt>
              </c:numCache>
            </c:numRef>
          </c:val>
          <c:extLst>
            <c:ext xmlns:c16="http://schemas.microsoft.com/office/drawing/2014/chart" uri="{C3380CC4-5D6E-409C-BE32-E72D297353CC}">
              <c16:uniqueId val="{00000001-1126-4D82-8781-F929CCAA66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4.45</c:v>
                </c:pt>
                <c:pt idx="1">
                  <c:v>4.13</c:v>
                </c:pt>
                <c:pt idx="2">
                  <c:v>-4.24</c:v>
                </c:pt>
                <c:pt idx="3">
                  <c:v>3.73</c:v>
                </c:pt>
                <c:pt idx="4">
                  <c:v>1.17</c:v>
                </c:pt>
              </c:numCache>
            </c:numRef>
          </c:val>
          <c:smooth val="0"/>
          <c:extLst>
            <c:ext xmlns:c16="http://schemas.microsoft.com/office/drawing/2014/chart" uri="{C3380CC4-5D6E-409C-BE32-E72D297353CC}">
              <c16:uniqueId val="{00000002-1126-4D82-8781-F929CCAA66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0.09</c:v>
                </c:pt>
                <c:pt idx="4">
                  <c:v>#N/A</c:v>
                </c:pt>
                <c:pt idx="5">
                  <c:v>0.08</c:v>
                </c:pt>
                <c:pt idx="6">
                  <c:v>#N/A</c:v>
                </c:pt>
                <c:pt idx="7">
                  <c:v>0.2</c:v>
                </c:pt>
                <c:pt idx="8">
                  <c:v>0</c:v>
                </c:pt>
                <c:pt idx="9">
                  <c:v>0</c:v>
                </c:pt>
              </c:numCache>
            </c:numRef>
          </c:val>
          <c:extLst>
            <c:ext xmlns:c16="http://schemas.microsoft.com/office/drawing/2014/chart" uri="{C3380CC4-5D6E-409C-BE32-E72D297353CC}">
              <c16:uniqueId val="{00000000-3626-4D66-9DE6-1D6FFDC308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26-4D66-9DE6-1D6FFDC308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26-4D66-9DE6-1D6FFDC308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626-4D66-9DE6-1D6FFDC3086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626-4D66-9DE6-1D6FFDC3086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0.16</c:v>
                </c:pt>
                <c:pt idx="4">
                  <c:v>#N/A</c:v>
                </c:pt>
                <c:pt idx="5">
                  <c:v>0</c:v>
                </c:pt>
                <c:pt idx="6">
                  <c:v>#N/A</c:v>
                </c:pt>
                <c:pt idx="7">
                  <c:v>0.18</c:v>
                </c:pt>
                <c:pt idx="8">
                  <c:v>#N/A</c:v>
                </c:pt>
                <c:pt idx="9">
                  <c:v>0.02</c:v>
                </c:pt>
              </c:numCache>
            </c:numRef>
          </c:val>
          <c:extLst>
            <c:ext xmlns:c16="http://schemas.microsoft.com/office/drawing/2014/chart" uri="{C3380CC4-5D6E-409C-BE32-E72D297353CC}">
              <c16:uniqueId val="{00000005-3626-4D66-9DE6-1D6FFDC30869}"/>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6-3626-4D66-9DE6-1D6FFDC3086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7-3626-4D66-9DE6-1D6FFDC3086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2.3199999999999998</c:v>
                </c:pt>
                <c:pt idx="2">
                  <c:v>#N/A</c:v>
                </c:pt>
                <c:pt idx="3">
                  <c:v>1.21</c:v>
                </c:pt>
                <c:pt idx="4">
                  <c:v>#N/A</c:v>
                </c:pt>
                <c:pt idx="5">
                  <c:v>0.52</c:v>
                </c:pt>
                <c:pt idx="6">
                  <c:v>#N/A</c:v>
                </c:pt>
                <c:pt idx="7">
                  <c:v>0.38</c:v>
                </c:pt>
                <c:pt idx="8">
                  <c:v>#N/A</c:v>
                </c:pt>
                <c:pt idx="9">
                  <c:v>0.62</c:v>
                </c:pt>
              </c:numCache>
            </c:numRef>
          </c:val>
          <c:extLst>
            <c:ext xmlns:c16="http://schemas.microsoft.com/office/drawing/2014/chart" uri="{C3380CC4-5D6E-409C-BE32-E72D297353CC}">
              <c16:uniqueId val="{00000008-3626-4D66-9DE6-1D6FFDC308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c:v>
                </c:pt>
                <c:pt idx="2">
                  <c:v>#N/A</c:v>
                </c:pt>
                <c:pt idx="3">
                  <c:v>4.78</c:v>
                </c:pt>
                <c:pt idx="4">
                  <c:v>#N/A</c:v>
                </c:pt>
                <c:pt idx="5">
                  <c:v>2.0499999999999998</c:v>
                </c:pt>
                <c:pt idx="6">
                  <c:v>#N/A</c:v>
                </c:pt>
                <c:pt idx="7">
                  <c:v>3.45</c:v>
                </c:pt>
                <c:pt idx="8">
                  <c:v>#N/A</c:v>
                </c:pt>
                <c:pt idx="9">
                  <c:v>4.37</c:v>
                </c:pt>
              </c:numCache>
            </c:numRef>
          </c:val>
          <c:extLst>
            <c:ext xmlns:c16="http://schemas.microsoft.com/office/drawing/2014/chart" uri="{C3380CC4-5D6E-409C-BE32-E72D297353CC}">
              <c16:uniqueId val="{00000009-3626-4D66-9DE6-1D6FFDC308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364</c:v>
                </c:pt>
                <c:pt idx="5">
                  <c:v>356</c:v>
                </c:pt>
                <c:pt idx="8">
                  <c:v>438</c:v>
                </c:pt>
                <c:pt idx="11">
                  <c:v>442</c:v>
                </c:pt>
                <c:pt idx="14">
                  <c:v>414</c:v>
                </c:pt>
              </c:numCache>
            </c:numRef>
          </c:val>
          <c:extLst>
            <c:ext xmlns:c16="http://schemas.microsoft.com/office/drawing/2014/chart" uri="{C3380CC4-5D6E-409C-BE32-E72D297353CC}">
              <c16:uniqueId val="{00000000-7929-4945-B1B7-5FE3B20C5D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29-4945-B1B7-5FE3B20C5D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929-4945-B1B7-5FE3B20C5D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29-4945-B1B7-5FE3B20C5D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c:v>
                </c:pt>
                <c:pt idx="3">
                  <c:v>57</c:v>
                </c:pt>
                <c:pt idx="6">
                  <c:v>57</c:v>
                </c:pt>
                <c:pt idx="9">
                  <c:v>66</c:v>
                </c:pt>
                <c:pt idx="12">
                  <c:v>59</c:v>
                </c:pt>
              </c:numCache>
            </c:numRef>
          </c:val>
          <c:extLst>
            <c:ext xmlns:c16="http://schemas.microsoft.com/office/drawing/2014/chart" uri="{C3380CC4-5D6E-409C-BE32-E72D297353CC}">
              <c16:uniqueId val="{00000004-7929-4945-B1B7-5FE3B20C5D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29-4945-B1B7-5FE3B20C5D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29-4945-B1B7-5FE3B20C5D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390</c:v>
                </c:pt>
                <c:pt idx="3">
                  <c:v>399</c:v>
                </c:pt>
                <c:pt idx="6">
                  <c:v>489</c:v>
                </c:pt>
                <c:pt idx="9">
                  <c:v>516</c:v>
                </c:pt>
                <c:pt idx="12">
                  <c:v>511</c:v>
                </c:pt>
              </c:numCache>
            </c:numRef>
          </c:val>
          <c:extLst>
            <c:ext xmlns:c16="http://schemas.microsoft.com/office/drawing/2014/chart" uri="{C3380CC4-5D6E-409C-BE32-E72D297353CC}">
              <c16:uniqueId val="{00000007-7929-4945-B1B7-5FE3B20C5D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c:v>
                </c:pt>
                <c:pt idx="2">
                  <c:v>#N/A</c:v>
                </c:pt>
                <c:pt idx="3">
                  <c:v>#N/A</c:v>
                </c:pt>
                <c:pt idx="4">
                  <c:v>100</c:v>
                </c:pt>
                <c:pt idx="5">
                  <c:v>#N/A</c:v>
                </c:pt>
                <c:pt idx="6">
                  <c:v>#N/A</c:v>
                </c:pt>
                <c:pt idx="7">
                  <c:v>108</c:v>
                </c:pt>
                <c:pt idx="8">
                  <c:v>#N/A</c:v>
                </c:pt>
                <c:pt idx="9">
                  <c:v>#N/A</c:v>
                </c:pt>
                <c:pt idx="10">
                  <c:v>140</c:v>
                </c:pt>
                <c:pt idx="11">
                  <c:v>#N/A</c:v>
                </c:pt>
                <c:pt idx="12">
                  <c:v>#N/A</c:v>
                </c:pt>
                <c:pt idx="13">
                  <c:v>156</c:v>
                </c:pt>
                <c:pt idx="14">
                  <c:v>#N/A</c:v>
                </c:pt>
              </c:numCache>
            </c:numRef>
          </c:val>
          <c:smooth val="0"/>
          <c:extLst>
            <c:ext xmlns:c16="http://schemas.microsoft.com/office/drawing/2014/chart" uri="{C3380CC4-5D6E-409C-BE32-E72D297353CC}">
              <c16:uniqueId val="{00000008-7929-4945-B1B7-5FE3B20C5D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3043</c:v>
                </c:pt>
                <c:pt idx="5">
                  <c:v>3014</c:v>
                </c:pt>
                <c:pt idx="8">
                  <c:v>3045</c:v>
                </c:pt>
                <c:pt idx="11">
                  <c:v>2920</c:v>
                </c:pt>
                <c:pt idx="14">
                  <c:v>2827</c:v>
                </c:pt>
              </c:numCache>
            </c:numRef>
          </c:val>
          <c:extLst>
            <c:ext xmlns:c16="http://schemas.microsoft.com/office/drawing/2014/chart" uri="{C3380CC4-5D6E-409C-BE32-E72D297353CC}">
              <c16:uniqueId val="{00000000-46A8-450C-8716-63A70E2CBA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410</c:v>
                </c:pt>
                <c:pt idx="5">
                  <c:v>369</c:v>
                </c:pt>
                <c:pt idx="8">
                  <c:v>372</c:v>
                </c:pt>
                <c:pt idx="11">
                  <c:v>325</c:v>
                </c:pt>
                <c:pt idx="14">
                  <c:v>305</c:v>
                </c:pt>
              </c:numCache>
            </c:numRef>
          </c:val>
          <c:extLst>
            <c:ext xmlns:c16="http://schemas.microsoft.com/office/drawing/2014/chart" uri="{C3380CC4-5D6E-409C-BE32-E72D297353CC}">
              <c16:uniqueId val="{00000001-46A8-450C-8716-63A70E2CBA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2833</c:v>
                </c:pt>
                <c:pt idx="5">
                  <c:v>2857</c:v>
                </c:pt>
                <c:pt idx="8">
                  <c:v>2815</c:v>
                </c:pt>
                <c:pt idx="11">
                  <c:v>2781</c:v>
                </c:pt>
                <c:pt idx="14">
                  <c:v>2583</c:v>
                </c:pt>
              </c:numCache>
            </c:numRef>
          </c:val>
          <c:extLst>
            <c:ext xmlns:c16="http://schemas.microsoft.com/office/drawing/2014/chart" uri="{C3380CC4-5D6E-409C-BE32-E72D297353CC}">
              <c16:uniqueId val="{00000002-46A8-450C-8716-63A70E2CBA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A8-450C-8716-63A70E2CBA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A8-450C-8716-63A70E2CBA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2</c:v>
                </c:pt>
                <c:pt idx="9">
                  <c:v>2</c:v>
                </c:pt>
                <c:pt idx="12">
                  <c:v>6</c:v>
                </c:pt>
              </c:numCache>
            </c:numRef>
          </c:val>
          <c:extLst>
            <c:ext xmlns:c16="http://schemas.microsoft.com/office/drawing/2014/chart" uri="{C3380CC4-5D6E-409C-BE32-E72D297353CC}">
              <c16:uniqueId val="{00000005-46A8-450C-8716-63A70E2CBA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194</c:v>
                </c:pt>
                <c:pt idx="3">
                  <c:v>215</c:v>
                </c:pt>
                <c:pt idx="6">
                  <c:v>358</c:v>
                </c:pt>
                <c:pt idx="9">
                  <c:v>215</c:v>
                </c:pt>
                <c:pt idx="12">
                  <c:v>169</c:v>
                </c:pt>
              </c:numCache>
            </c:numRef>
          </c:val>
          <c:extLst>
            <c:ext xmlns:c16="http://schemas.microsoft.com/office/drawing/2014/chart" uri="{C3380CC4-5D6E-409C-BE32-E72D297353CC}">
              <c16:uniqueId val="{00000006-46A8-450C-8716-63A70E2CBA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c:v>
                </c:pt>
                <c:pt idx="3">
                  <c:v>12</c:v>
                </c:pt>
                <c:pt idx="6">
                  <c:v>10</c:v>
                </c:pt>
                <c:pt idx="9">
                  <c:v>8</c:v>
                </c:pt>
                <c:pt idx="12">
                  <c:v>6</c:v>
                </c:pt>
              </c:numCache>
            </c:numRef>
          </c:val>
          <c:extLst>
            <c:ext xmlns:c16="http://schemas.microsoft.com/office/drawing/2014/chart" uri="{C3380CC4-5D6E-409C-BE32-E72D297353CC}">
              <c16:uniqueId val="{00000007-46A8-450C-8716-63A70E2CBA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549</c:v>
                </c:pt>
                <c:pt idx="3">
                  <c:v>526</c:v>
                </c:pt>
                <c:pt idx="6">
                  <c:v>485</c:v>
                </c:pt>
                <c:pt idx="9">
                  <c:v>483</c:v>
                </c:pt>
                <c:pt idx="12">
                  <c:v>441</c:v>
                </c:pt>
              </c:numCache>
            </c:numRef>
          </c:val>
          <c:extLst>
            <c:ext xmlns:c16="http://schemas.microsoft.com/office/drawing/2014/chart" uri="{C3380CC4-5D6E-409C-BE32-E72D297353CC}">
              <c16:uniqueId val="{00000008-46A8-450C-8716-63A70E2CBA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A8-450C-8716-63A70E2CBA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3991</c:v>
                </c:pt>
                <c:pt idx="3">
                  <c:v>3784</c:v>
                </c:pt>
                <c:pt idx="6">
                  <c:v>3768</c:v>
                </c:pt>
                <c:pt idx="9">
                  <c:v>3743</c:v>
                </c:pt>
                <c:pt idx="12">
                  <c:v>3472</c:v>
                </c:pt>
              </c:numCache>
            </c:numRef>
          </c:val>
          <c:extLst>
            <c:ext xmlns:c16="http://schemas.microsoft.com/office/drawing/2014/chart" uri="{C3380CC4-5D6E-409C-BE32-E72D297353CC}">
              <c16:uniqueId val="{0000000A-46A8-450C-8716-63A70E2CBA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A8-450C-8716-63A70E2CBA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671</c:v>
                </c:pt>
                <c:pt idx="1">
                  <c:v>708</c:v>
                </c:pt>
                <c:pt idx="2">
                  <c:v>716</c:v>
                </c:pt>
              </c:numCache>
            </c:numRef>
          </c:val>
          <c:extLst>
            <c:ext xmlns:c16="http://schemas.microsoft.com/office/drawing/2014/chart" uri="{C3380CC4-5D6E-409C-BE32-E72D297353CC}">
              <c16:uniqueId val="{00000000-89D3-4AC9-888E-ACF6460E25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476</c:v>
                </c:pt>
                <c:pt idx="1">
                  <c:v>562</c:v>
                </c:pt>
                <c:pt idx="2">
                  <c:v>562</c:v>
                </c:pt>
              </c:numCache>
            </c:numRef>
          </c:val>
          <c:extLst>
            <c:ext xmlns:c16="http://schemas.microsoft.com/office/drawing/2014/chart" uri="{C3380CC4-5D6E-409C-BE32-E72D297353CC}">
              <c16:uniqueId val="{00000001-89D3-4AC9-888E-ACF6460E25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1668</c:v>
                </c:pt>
                <c:pt idx="1">
                  <c:v>1511</c:v>
                </c:pt>
                <c:pt idx="2">
                  <c:v>1304</c:v>
                </c:pt>
              </c:numCache>
            </c:numRef>
          </c:val>
          <c:extLst>
            <c:ext xmlns:c16="http://schemas.microsoft.com/office/drawing/2014/chart" uri="{C3380CC4-5D6E-409C-BE32-E72D297353CC}">
              <c16:uniqueId val="{00000002-89D3-4AC9-888E-ACF6460E25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北海道西興部村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公債費（元利償還金）の額は、なお高い水準にあるが、公債費のうち過疎債の割合が非常に高いこともあり、普通交付税の基準財政需要額の公債費に算入される額も比例して増減している。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満期一括償還地方債は活用していない。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北海道西興部村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残高はなお高い水準にあるが、地方債残高のうち、過疎債の割合が高いことから基準財政需要額の算入が見込めることと、減債基金をはじめとする充当可能基金が確保できていることから、将来負担比率は算定されない状況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北海道西興部村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財政調整基金においてはＲ</a:t>
          </a:r>
          <a:r>
            <a:rPr kumimoji="1" lang="ja-JP" altLang="en-US" sz="1200" b="0" i="0" baseline="0">
              <a:solidFill>
                <a:schemeClr val="dk1"/>
              </a:solidFill>
              <a:effectLst/>
              <a:latin typeface="+mn-lt"/>
              <a:ea typeface="+mn-ea"/>
              <a:cs typeface="+mn-cs"/>
            </a:rPr>
            <a:t>４・５</a:t>
          </a:r>
          <a:r>
            <a:rPr kumimoji="1" lang="ja-JP" altLang="ja-JP" sz="1200" b="0" i="0" baseline="0">
              <a:solidFill>
                <a:schemeClr val="dk1"/>
              </a:solidFill>
              <a:effectLst/>
              <a:latin typeface="+mn-lt"/>
              <a:ea typeface="+mn-ea"/>
              <a:cs typeface="+mn-cs"/>
            </a:rPr>
            <a:t>年度の繰越金</a:t>
          </a:r>
          <a:r>
            <a:rPr kumimoji="1" lang="en-US" altLang="ja-JP" sz="1200" b="0" i="0" baseline="0">
              <a:solidFill>
                <a:schemeClr val="dk1"/>
              </a:solidFill>
              <a:effectLst/>
              <a:latin typeface="+mn-lt"/>
              <a:ea typeface="+mn-ea"/>
              <a:cs typeface="+mn-cs"/>
            </a:rPr>
            <a:t>1/2</a:t>
          </a:r>
          <a:r>
            <a:rPr kumimoji="1" lang="ja-JP" altLang="en-US" sz="1200" b="0" i="0" baseline="0">
              <a:solidFill>
                <a:schemeClr val="dk1"/>
              </a:solidFill>
              <a:effectLst/>
              <a:latin typeface="+mn-lt"/>
              <a:ea typeface="+mn-ea"/>
              <a:cs typeface="+mn-cs"/>
            </a:rPr>
            <a:t>の</a:t>
          </a:r>
          <a:r>
            <a:rPr kumimoji="1" lang="en-US" altLang="ja-JP" sz="1200" b="0" i="0" baseline="0">
              <a:solidFill>
                <a:schemeClr val="dk1"/>
              </a:solidFill>
              <a:effectLst/>
              <a:latin typeface="+mn-lt"/>
              <a:ea typeface="+mn-ea"/>
              <a:cs typeface="+mn-cs"/>
            </a:rPr>
            <a:t>52</a:t>
          </a:r>
          <a:r>
            <a:rPr kumimoji="1" lang="ja-JP" altLang="en-US" sz="1200" b="0" i="0" baseline="0">
              <a:solidFill>
                <a:schemeClr val="dk1"/>
              </a:solidFill>
              <a:effectLst/>
              <a:latin typeface="+mn-lt"/>
              <a:ea typeface="+mn-ea"/>
              <a:cs typeface="+mn-cs"/>
            </a:rPr>
            <a:t>百万円を積み立て、</a:t>
          </a:r>
          <a:r>
            <a:rPr kumimoji="1" lang="ja-JP" altLang="ja-JP" sz="1200" b="0" i="0" baseline="0">
              <a:solidFill>
                <a:schemeClr val="dk1"/>
              </a:solidFill>
              <a:effectLst/>
              <a:latin typeface="+mn-lt"/>
              <a:ea typeface="+mn-ea"/>
              <a:cs typeface="+mn-cs"/>
            </a:rPr>
            <a:t>取崩しは</a:t>
          </a:r>
          <a:r>
            <a:rPr kumimoji="1" lang="en-US" altLang="ja-JP" sz="1200" b="0" i="0" baseline="0">
              <a:solidFill>
                <a:schemeClr val="dk1"/>
              </a:solidFill>
              <a:effectLst/>
              <a:latin typeface="+mn-lt"/>
              <a:ea typeface="+mn-ea"/>
              <a:cs typeface="+mn-cs"/>
            </a:rPr>
            <a:t>44</a:t>
          </a:r>
          <a:r>
            <a:rPr kumimoji="1" lang="ja-JP" altLang="en-US" sz="1200" b="0" i="0" baseline="0">
              <a:solidFill>
                <a:schemeClr val="dk1"/>
              </a:solidFill>
              <a:effectLst/>
              <a:latin typeface="+mn-lt"/>
              <a:ea typeface="+mn-ea"/>
              <a:cs typeface="+mn-cs"/>
            </a:rPr>
            <a:t>百万円行った</a:t>
          </a:r>
          <a:r>
            <a:rPr kumimoji="1" lang="ja-JP" altLang="ja-JP" sz="1200" b="0" i="0" baseline="0">
              <a:solidFill>
                <a:schemeClr val="dk1"/>
              </a:solidFill>
              <a:effectLst/>
              <a:latin typeface="+mn-lt"/>
              <a:ea typeface="+mn-ea"/>
              <a:cs typeface="+mn-cs"/>
            </a:rPr>
            <a:t>。減債基金については</a:t>
          </a:r>
          <a:r>
            <a:rPr kumimoji="1" lang="ja-JP" altLang="en-US" sz="1200" b="0" i="0" baseline="0">
              <a:solidFill>
                <a:schemeClr val="dk1"/>
              </a:solidFill>
              <a:effectLst/>
              <a:latin typeface="+mn-lt"/>
              <a:ea typeface="+mn-ea"/>
              <a:cs typeface="+mn-cs"/>
            </a:rPr>
            <a:t>利子のみの積み立て。</a:t>
          </a:r>
          <a:r>
            <a:rPr kumimoji="1" lang="ja-JP" altLang="ja-JP" sz="1200" b="0" i="0" baseline="0">
              <a:solidFill>
                <a:schemeClr val="dk1"/>
              </a:solidFill>
              <a:effectLst/>
              <a:latin typeface="+mn-lt"/>
              <a:ea typeface="+mn-ea"/>
              <a:cs typeface="+mn-cs"/>
            </a:rPr>
            <a:t>また、特定目的基金においては各種事業遂行のため</a:t>
          </a:r>
          <a:r>
            <a:rPr kumimoji="1" lang="en-US" altLang="ja-JP" sz="1200" b="0" i="0" baseline="0">
              <a:solidFill>
                <a:schemeClr val="dk1"/>
              </a:solidFill>
              <a:effectLst/>
              <a:latin typeface="+mn-lt"/>
              <a:ea typeface="+mn-ea"/>
              <a:cs typeface="+mn-cs"/>
            </a:rPr>
            <a:t>252</a:t>
          </a:r>
          <a:r>
            <a:rPr kumimoji="1" lang="ja-JP" altLang="en-US" sz="1200" b="0" i="0" baseline="0">
              <a:solidFill>
                <a:schemeClr val="dk1"/>
              </a:solidFill>
              <a:effectLst/>
              <a:latin typeface="+mn-lt"/>
              <a:ea typeface="+mn-ea"/>
              <a:cs typeface="+mn-cs"/>
            </a:rPr>
            <a:t>百万円取崩しし、</a:t>
          </a:r>
          <a:r>
            <a:rPr kumimoji="1" lang="en-US" altLang="ja-JP" sz="1200" b="0" i="0" baseline="0">
              <a:solidFill>
                <a:schemeClr val="dk1"/>
              </a:solidFill>
              <a:effectLst/>
              <a:latin typeface="+mn-lt"/>
              <a:ea typeface="+mn-ea"/>
              <a:cs typeface="+mn-cs"/>
            </a:rPr>
            <a:t>45</a:t>
          </a:r>
          <a:r>
            <a:rPr kumimoji="1" lang="ja-JP" altLang="ja-JP" sz="1200" b="0" i="0" baseline="0">
              <a:solidFill>
                <a:schemeClr val="dk1"/>
              </a:solidFill>
              <a:effectLst/>
              <a:latin typeface="+mn-lt"/>
              <a:ea typeface="+mn-ea"/>
              <a:cs typeface="+mn-cs"/>
            </a:rPr>
            <a:t>百万円積立たことにより、基金全体としては</a:t>
          </a:r>
          <a:r>
            <a:rPr kumimoji="1" lang="en-US" altLang="ja-JP" sz="1200" b="0" i="0" baseline="0">
              <a:solidFill>
                <a:schemeClr val="dk1"/>
              </a:solidFill>
              <a:effectLst/>
              <a:latin typeface="+mn-lt"/>
              <a:ea typeface="+mn-ea"/>
              <a:cs typeface="+mn-cs"/>
            </a:rPr>
            <a:t>199</a:t>
          </a:r>
          <a:r>
            <a:rPr kumimoji="1" lang="ja-JP" altLang="ja-JP" sz="1200" b="0" i="0" baseline="0">
              <a:solidFill>
                <a:schemeClr val="dk1"/>
              </a:solidFill>
              <a:effectLst/>
              <a:latin typeface="+mn-lt"/>
              <a:ea typeface="+mn-ea"/>
              <a:cs typeface="+mn-cs"/>
            </a:rPr>
            <a:t>百万円の減となった。</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経済事情の変動等により財源が著しく不足する場合において、当該不足額を埋めるための財源や事業遂行のための不足財源に充てる。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①公共施設整備基金・・・公共施設整備の財源に充てるとき。</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経済事情等の変動により著しく財源が不足する場合において事業遂行のための不足財源に充てるとき。</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②名寄本線代替輸送確保基金・・・代替バス事業に対する補助（運営費補助、バス更新補助）、西興部村高等学校通学費等補助</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待合室等の維持管理に関する支出</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③社会福祉事業基金・・・高齢福祉、福祉活動の促進、快適な生活環境の形成等、社会福祉事業</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④義務教育施設整備基金・・・義務教育施設の整備に要する経費</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⑤ふるさと振興事業基金・・・ふるさと公園造成・観光イベント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⑥バイオガスプラント事業基金・・・バイオガスプラント事業関連に要する経費</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①公共施設整備基金・・・村内イントラネットワーク機器更新等の公共施設整備のため</a:t>
          </a:r>
          <a:r>
            <a:rPr kumimoji="1" lang="ja-JP" altLang="en-US" sz="1200" b="0" i="0" baseline="0">
              <a:solidFill>
                <a:schemeClr val="dk1"/>
              </a:solidFill>
              <a:effectLst/>
              <a:latin typeface="+mn-lt"/>
              <a:ea typeface="+mn-ea"/>
              <a:cs typeface="+mn-cs"/>
            </a:rPr>
            <a:t>５６</a:t>
          </a:r>
          <a:r>
            <a:rPr kumimoji="1" lang="ja-JP" altLang="ja-JP" sz="1200" b="0" i="0" baseline="0">
              <a:solidFill>
                <a:schemeClr val="dk1"/>
              </a:solidFill>
              <a:effectLst/>
              <a:latin typeface="+mn-lt"/>
              <a:ea typeface="+mn-ea"/>
              <a:cs typeface="+mn-cs"/>
            </a:rPr>
            <a:t>百万円取崩し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②名寄本線代替輸送確保基金　・・・代替バス運行費、西興部村高等学校通学費等補助のため２</a:t>
          </a:r>
          <a:r>
            <a:rPr kumimoji="1" lang="ja-JP" altLang="en-US" sz="1200" b="0" i="0" baseline="0">
              <a:solidFill>
                <a:schemeClr val="dk1"/>
              </a:solidFill>
              <a:effectLst/>
              <a:latin typeface="+mn-lt"/>
              <a:ea typeface="+mn-ea"/>
              <a:cs typeface="+mn-cs"/>
            </a:rPr>
            <a:t>３</a:t>
          </a:r>
          <a:r>
            <a:rPr kumimoji="1" lang="ja-JP" altLang="ja-JP" sz="1200" b="0" i="0" baseline="0">
              <a:solidFill>
                <a:schemeClr val="dk1"/>
              </a:solidFill>
              <a:effectLst/>
              <a:latin typeface="+mn-lt"/>
              <a:ea typeface="+mn-ea"/>
              <a:cs typeface="+mn-cs"/>
            </a:rPr>
            <a:t>百万円取崩し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③社会福祉事業基金・・・福祉会運営補助金１０</a:t>
          </a:r>
          <a:r>
            <a:rPr kumimoji="1" lang="ja-JP" altLang="en-US" sz="1200" b="0" i="0" baseline="0">
              <a:solidFill>
                <a:schemeClr val="dk1"/>
              </a:solidFill>
              <a:effectLst/>
              <a:latin typeface="+mn-lt"/>
              <a:ea typeface="+mn-ea"/>
              <a:cs typeface="+mn-cs"/>
            </a:rPr>
            <a:t>５</a:t>
          </a:r>
          <a:r>
            <a:rPr kumimoji="1" lang="ja-JP" altLang="ja-JP" sz="1200" b="0" i="0" baseline="0">
              <a:solidFill>
                <a:schemeClr val="dk1"/>
              </a:solidFill>
              <a:effectLst/>
              <a:latin typeface="+mn-lt"/>
              <a:ea typeface="+mn-ea"/>
              <a:cs typeface="+mn-cs"/>
            </a:rPr>
            <a:t>百万円</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⑥バイオガスプラント事業基金・・・バイオガス</a:t>
          </a:r>
          <a:r>
            <a:rPr kumimoji="1" lang="ja-JP" altLang="en-US" sz="1200" b="0" i="0" baseline="0">
              <a:solidFill>
                <a:schemeClr val="dk1"/>
              </a:solidFill>
              <a:effectLst/>
              <a:latin typeface="+mn-lt"/>
              <a:ea typeface="+mn-ea"/>
              <a:cs typeface="+mn-cs"/>
            </a:rPr>
            <a:t>プラント運営繰入５百万円</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経済事情の変動等により財源が著しく不足する場合において、当該不足額を埋めるための財源や事業遂行のための不足財源に充てる。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取り崩しは</a:t>
          </a:r>
          <a:r>
            <a:rPr kumimoji="1" lang="en-US" altLang="ja-JP" sz="1200" b="0" i="0" baseline="0">
              <a:solidFill>
                <a:schemeClr val="dk1"/>
              </a:solidFill>
              <a:effectLst/>
              <a:latin typeface="+mn-lt"/>
              <a:ea typeface="+mn-ea"/>
              <a:cs typeface="+mn-cs"/>
            </a:rPr>
            <a:t>44</a:t>
          </a:r>
          <a:r>
            <a:rPr kumimoji="1" lang="ja-JP" altLang="ja-JP" sz="1200" b="0" i="0" baseline="0">
              <a:solidFill>
                <a:schemeClr val="dk1"/>
              </a:solidFill>
              <a:effectLst/>
              <a:latin typeface="+mn-lt"/>
              <a:ea typeface="+mn-ea"/>
              <a:cs typeface="+mn-cs"/>
            </a:rPr>
            <a:t>百万円</a:t>
          </a: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積立利子及びＲ</a:t>
          </a:r>
          <a:r>
            <a:rPr kumimoji="1" lang="en-US" altLang="ja-JP" sz="1200" b="0" i="0" baseline="0">
              <a:solidFill>
                <a:schemeClr val="dk1"/>
              </a:solidFill>
              <a:effectLst/>
              <a:latin typeface="+mn-lt"/>
              <a:ea typeface="+mn-ea"/>
              <a:cs typeface="+mn-cs"/>
            </a:rPr>
            <a:t>4</a:t>
          </a:r>
          <a:r>
            <a:rPr kumimoji="1" lang="ja-JP" altLang="en-US"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5</a:t>
          </a:r>
          <a:r>
            <a:rPr kumimoji="1" lang="ja-JP" altLang="ja-JP" sz="1200" b="0" i="0" baseline="0">
              <a:solidFill>
                <a:schemeClr val="dk1"/>
              </a:solidFill>
              <a:effectLst/>
              <a:latin typeface="+mn-lt"/>
              <a:ea typeface="+mn-ea"/>
              <a:cs typeface="+mn-cs"/>
            </a:rPr>
            <a:t>繰越金</a:t>
          </a:r>
          <a:r>
            <a:rPr kumimoji="1" lang="en-US" altLang="ja-JP" sz="1200" b="0" i="0" baseline="0">
              <a:solidFill>
                <a:schemeClr val="dk1"/>
              </a:solidFill>
              <a:effectLst/>
              <a:latin typeface="+mn-lt"/>
              <a:ea typeface="+mn-ea"/>
              <a:cs typeface="+mn-cs"/>
            </a:rPr>
            <a:t>1/2</a:t>
          </a:r>
          <a:r>
            <a:rPr kumimoji="1" lang="ja-JP" altLang="ja-JP" sz="1200" b="0" i="0" baseline="0">
              <a:solidFill>
                <a:schemeClr val="dk1"/>
              </a:solidFill>
              <a:effectLst/>
              <a:latin typeface="+mn-lt"/>
              <a:ea typeface="+mn-ea"/>
              <a:cs typeface="+mn-cs"/>
            </a:rPr>
            <a:t>の</a:t>
          </a:r>
          <a:r>
            <a:rPr kumimoji="1" lang="en-US" altLang="ja-JP" sz="1200" b="0" i="0" baseline="0">
              <a:solidFill>
                <a:schemeClr val="dk1"/>
              </a:solidFill>
              <a:effectLst/>
              <a:latin typeface="+mn-lt"/>
              <a:ea typeface="+mn-ea"/>
              <a:cs typeface="+mn-cs"/>
            </a:rPr>
            <a:t>52</a:t>
          </a:r>
          <a:r>
            <a:rPr kumimoji="1" lang="ja-JP" altLang="ja-JP" sz="1200" b="0" i="0" baseline="0">
              <a:solidFill>
                <a:schemeClr val="dk1"/>
              </a:solidFill>
              <a:effectLst/>
              <a:latin typeface="+mn-lt"/>
              <a:ea typeface="+mn-ea"/>
              <a:cs typeface="+mn-cs"/>
            </a:rPr>
            <a:t>万円を積み立てたため増加となった。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経済事情の変動等により財源が著しく不足する場合において、当該不足額を埋めるための財源や事業遂行のための不足財源に充てる。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取崩し及び積立は無く、利子分のみの増加となった。</a:t>
          </a:r>
          <a:endParaRPr kumimoji="1" lang="en-US" altLang="ja-JP" sz="12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経済事情の変動等により財源が著しく不足する場合において、当該不足額を埋めるための財源や事業遂行のための不足財源に充てる。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今後の地方債償還に備え計画的に積立及び取崩しを行う。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北海道西興部村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
912
308.08
2,868,224
2,797,914
69,610
1,590,675
3,472,110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人口の減少や高齢化に加え、中心となる産業は第一次産業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酪農</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の他にほとんどないこと等により、財政基盤が弱い状況にある。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当該指数には大きな変化はないが、行政の効率化と施策の重点化に努めながら、活力ある村づくりの展開と財政健全化の両立を図る。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本村の経常収支比率に影響が大きい公債費は、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において発行した地方債の元金償還開始の影響により、今後も新規発行地方債の抑制を図ると共に、更に義務的経費の縮減に努めながら</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％前後を維持できるよう引き続き改善に努める。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143933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30654"/>
          <a:ext cx="8382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3065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98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158538</xdr:rowOff>
    </xdr:from>
    <xdr:to>
      <xdr:col>11</xdr:col>
      <xdr:colOff>31750</xdr:colOff>
      <xdr:row>65</xdr:row>
      <xdr:rowOff>161502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9888"/>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人件費、物件費及び維持管理費の合計額の人口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人当たりの金額が類似団体の平均を上回っているのは、人件費が主な要因となっている。これは、類似団体における人口規模が</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人未満であるのに対し、当村の人口は約</a:t>
          </a:r>
          <a:r>
            <a:rPr kumimoji="1" lang="en-US" altLang="ja-JP" sz="1100" b="0" i="0" baseline="0">
              <a:solidFill>
                <a:schemeClr val="dk1"/>
              </a:solidFill>
              <a:effectLst/>
              <a:latin typeface="+mn-lt"/>
              <a:ea typeface="+mn-ea"/>
              <a:cs typeface="+mn-cs"/>
            </a:rPr>
            <a:t>950</a:t>
          </a:r>
          <a:r>
            <a:rPr kumimoji="1" lang="ja-JP" altLang="ja-JP" sz="1100" b="0" i="0" baseline="0">
              <a:solidFill>
                <a:schemeClr val="dk1"/>
              </a:solidFill>
              <a:effectLst/>
              <a:latin typeface="+mn-lt"/>
              <a:ea typeface="+mn-ea"/>
              <a:cs typeface="+mn-cs"/>
            </a:rPr>
            <a:t>人と規模が違う点にあり、地方自治行政に必要な職員数は、必ずしも人口規模に単純比例するものではないが、行政経費全体をもって今後も健全化に努める。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162809</xdr:rowOff>
    </xdr:from>
    <xdr:to>
      <xdr:col>23</xdr:col>
      <xdr:colOff>133350</xdr:colOff>
      <xdr:row>84</xdr:row>
      <xdr:rowOff>25380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93159"/>
          <a:ext cx="838200" cy="3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96073</xdr:rowOff>
    </xdr:from>
    <xdr:to>
      <xdr:col>19</xdr:col>
      <xdr:colOff>133350</xdr:colOff>
      <xdr:row>83</xdr:row>
      <xdr:rowOff>162809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6423"/>
          <a:ext cx="889000" cy="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77153</xdr:rowOff>
    </xdr:from>
    <xdr:to>
      <xdr:col>15</xdr:col>
      <xdr:colOff>82550</xdr:colOff>
      <xdr:row>83</xdr:row>
      <xdr:rowOff>96073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07503"/>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77153</xdr:rowOff>
    </xdr:from>
    <xdr:to>
      <xdr:col>11</xdr:col>
      <xdr:colOff>31750</xdr:colOff>
      <xdr:row>83</xdr:row>
      <xdr:rowOff>85513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30750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146030</xdr:rowOff>
    </xdr:from>
    <xdr:to>
      <xdr:col>23</xdr:col>
      <xdr:colOff>184150</xdr:colOff>
      <xdr:row>84</xdr:row>
      <xdr:rowOff>76180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118107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112009</xdr:rowOff>
    </xdr:from>
    <xdr:to>
      <xdr:col>19</xdr:col>
      <xdr:colOff>184150</xdr:colOff>
      <xdr:row>84</xdr:row>
      <xdr:rowOff>42159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26936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28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45273</xdr:rowOff>
    </xdr:from>
    <xdr:to>
      <xdr:col>15</xdr:col>
      <xdr:colOff>133350</xdr:colOff>
      <xdr:row>83</xdr:row>
      <xdr:rowOff>146873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131650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6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26353</xdr:rowOff>
    </xdr:from>
    <xdr:to>
      <xdr:col>11</xdr:col>
      <xdr:colOff>82550</xdr:colOff>
      <xdr:row>83</xdr:row>
      <xdr:rowOff>127953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112730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4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34713</xdr:rowOff>
    </xdr:from>
    <xdr:to>
      <xdr:col>7</xdr:col>
      <xdr:colOff>31750</xdr:colOff>
      <xdr:row>83</xdr:row>
      <xdr:rowOff>136313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121090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5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村の給与水準については、これまで人事院勧告に基づく国家公務員の水準に合わせた改定等を実施してきたところであり、また、本村では早くから集中改革プランや村の行財政改革大綱に基づいた退職者不補充による職員削減を実施し総人件費の抑制を図ってきたところではあるが、近年は、退職者補充及び中途採用増により指数が上がっている。今後も適正な人員の配置に努めながら、国家公務員の水準となるよう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33782</xdr:rowOff>
    </xdr:from>
    <xdr:to>
      <xdr:col>81</xdr:col>
      <xdr:colOff>44450</xdr:colOff>
      <xdr:row>88</xdr:row>
      <xdr:rowOff>67563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21382"/>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67563</xdr:rowOff>
    </xdr:from>
    <xdr:to>
      <xdr:col>77</xdr:col>
      <xdr:colOff>44450</xdr:colOff>
      <xdr:row>88</xdr:row>
      <xdr:rowOff>86868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551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86868</xdr:rowOff>
    </xdr:from>
    <xdr:to>
      <xdr:col>72</xdr:col>
      <xdr:colOff>203200</xdr:colOff>
      <xdr:row>89</xdr:row>
      <xdr:rowOff>2287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744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89</xdr:row>
      <xdr:rowOff>2287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0337"/>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154432</xdr:rowOff>
    </xdr:from>
    <xdr:to>
      <xdr:col>81</xdr:col>
      <xdr:colOff>95250</xdr:colOff>
      <xdr:row>88</xdr:row>
      <xdr:rowOff>84582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126509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16763</xdr:rowOff>
    </xdr:from>
    <xdr:to>
      <xdr:col>77</xdr:col>
      <xdr:colOff>95250</xdr:colOff>
      <xdr:row>88</xdr:row>
      <xdr:rowOff>118363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103140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36068</xdr:rowOff>
    </xdr:from>
    <xdr:to>
      <xdr:col>73</xdr:col>
      <xdr:colOff>44450</xdr:colOff>
      <xdr:row>88</xdr:row>
      <xdr:rowOff>137668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122445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122937</xdr:rowOff>
    </xdr:from>
    <xdr:to>
      <xdr:col>68</xdr:col>
      <xdr:colOff>203200</xdr:colOff>
      <xdr:row>89</xdr:row>
      <xdr:rowOff>53087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37864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次行財政改革大綱に基づき、組織の再編（課の統合）などにより、</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年度まで新規採用を凍結して削減を行ってきた経緯があるが、近年、社会人採用を実施したことにより、比率は類似団体を上回っている。</a:t>
          </a:r>
          <a:endParaRPr lang="ja-JP" altLang="ja-JP" sz="1400">
            <a:effectLst/>
          </a:endParaRPr>
        </a:p>
        <a:p>
          <a:r>
            <a:rPr kumimoji="1" lang="ja-JP" altLang="ja-JP" sz="1100" b="0" i="0" baseline="0">
              <a:solidFill>
                <a:schemeClr val="dk1"/>
              </a:solidFill>
              <a:effectLst/>
              <a:latin typeface="+mn-lt"/>
              <a:ea typeface="+mn-ea"/>
              <a:cs typeface="+mn-cs"/>
            </a:rPr>
            <a:t>　これは人口規模が約</a:t>
          </a:r>
          <a:r>
            <a:rPr kumimoji="1" lang="en-US" altLang="ja-JP" sz="1100" b="0" i="0" baseline="0">
              <a:solidFill>
                <a:schemeClr val="dk1"/>
              </a:solidFill>
              <a:effectLst/>
              <a:latin typeface="+mn-lt"/>
              <a:ea typeface="+mn-ea"/>
              <a:cs typeface="+mn-cs"/>
            </a:rPr>
            <a:t>950</a:t>
          </a:r>
          <a:r>
            <a:rPr kumimoji="1" lang="ja-JP" altLang="ja-JP" sz="1100" b="0" i="0" baseline="0">
              <a:solidFill>
                <a:schemeClr val="dk1"/>
              </a:solidFill>
              <a:effectLst/>
              <a:latin typeface="+mn-lt"/>
              <a:ea typeface="+mn-ea"/>
              <a:cs typeface="+mn-cs"/>
            </a:rPr>
            <a:t>人と小規模で、必ずしも比率が人口規模に単純比例するものではないことから高い状況にあるが、今後も行政経費全体で財政の健全化に努めていく。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91175</xdr:rowOff>
    </xdr:from>
    <xdr:to>
      <xdr:col>81</xdr:col>
      <xdr:colOff>44450</xdr:colOff>
      <xdr:row>63</xdr:row>
      <xdr:rowOff>114903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892525"/>
          <a:ext cx="8382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48344</xdr:rowOff>
    </xdr:from>
    <xdr:to>
      <xdr:col>77</xdr:col>
      <xdr:colOff>44450</xdr:colOff>
      <xdr:row>63</xdr:row>
      <xdr:rowOff>91175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49694"/>
          <a:ext cx="889000" cy="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45731</xdr:rowOff>
    </xdr:from>
    <xdr:to>
      <xdr:col>72</xdr:col>
      <xdr:colOff>203200</xdr:colOff>
      <xdr:row>63</xdr:row>
      <xdr:rowOff>48344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84708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25622</xdr:rowOff>
    </xdr:from>
    <xdr:to>
      <xdr:col>68</xdr:col>
      <xdr:colOff>152400</xdr:colOff>
      <xdr:row>63</xdr:row>
      <xdr:rowOff>45731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269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64103</xdr:rowOff>
    </xdr:from>
    <xdr:to>
      <xdr:col>81</xdr:col>
      <xdr:colOff>95250</xdr:colOff>
      <xdr:row>63</xdr:row>
      <xdr:rowOff>165703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36180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3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40375</xdr:rowOff>
    </xdr:from>
    <xdr:to>
      <xdr:col>77</xdr:col>
      <xdr:colOff>95250</xdr:colOff>
      <xdr:row>63</xdr:row>
      <xdr:rowOff>141975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126752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2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168994</xdr:rowOff>
    </xdr:from>
    <xdr:to>
      <xdr:col>73</xdr:col>
      <xdr:colOff>44450</xdr:colOff>
      <xdr:row>63</xdr:row>
      <xdr:rowOff>99144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83921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166381</xdr:rowOff>
    </xdr:from>
    <xdr:to>
      <xdr:col>68</xdr:col>
      <xdr:colOff>203200</xdr:colOff>
      <xdr:row>63</xdr:row>
      <xdr:rowOff>96531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81308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146272</xdr:rowOff>
    </xdr:from>
    <xdr:to>
      <xdr:col>64</xdr:col>
      <xdr:colOff>152400</xdr:colOff>
      <xdr:row>63</xdr:row>
      <xdr:rowOff>76422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61199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年度に実施した大規模事業の影響で一時的に上昇</a:t>
          </a:r>
          <a:r>
            <a:rPr kumimoji="1" lang="ja-JP" altLang="en-US" sz="1100" b="0" i="0" baseline="0">
              <a:solidFill>
                <a:schemeClr val="dk1"/>
              </a:solidFill>
              <a:effectLst/>
              <a:latin typeface="+mn-lt"/>
              <a:ea typeface="+mn-ea"/>
              <a:cs typeface="+mn-cs"/>
            </a:rPr>
            <a:t>傾向にあり、</a:t>
          </a:r>
          <a:r>
            <a:rPr kumimoji="1" lang="en-US" altLang="ja-JP" sz="1100" b="0" i="0" baseline="0">
              <a:solidFill>
                <a:schemeClr val="dk1"/>
              </a:solidFill>
              <a:effectLst/>
              <a:latin typeface="+mn-lt"/>
              <a:ea typeface="+mn-ea"/>
              <a:cs typeface="+mn-cs"/>
            </a:rPr>
            <a:t>H29</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年度事業の償還が終わる</a:t>
          </a:r>
          <a:r>
            <a:rPr kumimoji="1" lang="en-US" altLang="ja-JP" sz="1100" b="0" i="0" baseline="0">
              <a:solidFill>
                <a:schemeClr val="dk1"/>
              </a:solidFill>
              <a:effectLst/>
              <a:latin typeface="+mn-lt"/>
              <a:ea typeface="+mn-ea"/>
              <a:cs typeface="+mn-cs"/>
            </a:rPr>
            <a:t>R12</a:t>
          </a:r>
          <a:r>
            <a:rPr kumimoji="1" lang="ja-JP" altLang="en-US" sz="1100" b="0" i="0" baseline="0">
              <a:solidFill>
                <a:schemeClr val="dk1"/>
              </a:solidFill>
              <a:effectLst/>
              <a:latin typeface="+mn-lt"/>
              <a:ea typeface="+mn-ea"/>
              <a:cs typeface="+mn-cs"/>
            </a:rPr>
            <a:t>年度までは高止まりとなる</a:t>
          </a:r>
          <a:r>
            <a:rPr kumimoji="1" lang="ja-JP" altLang="ja-JP" sz="1100" b="0" i="0" baseline="0">
              <a:solidFill>
                <a:schemeClr val="dk1"/>
              </a:solidFill>
              <a:effectLst/>
              <a:latin typeface="+mn-lt"/>
              <a:ea typeface="+mn-ea"/>
              <a:cs typeface="+mn-cs"/>
            </a:rPr>
            <a:t>。引き続き新規発行地方債の抑制に努めていく。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49530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8769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158242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346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42</xdr:row>
      <xdr:rowOff>1270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346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141224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0217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140733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将来の大きな財政負担となる地方債残高は、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までに実施してきた大規模事業の実施に伴う過疎債の発行により多額となっているが、地方交付税の公債費に算入される見込額と、財政調整基金、減債基金をはじめとする基金の保有により、結果的に算定されない状況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北海道西興部村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
912
308.08
2,868,224
2,797,914
69,610
1,590,675
3,472,110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類似団体と比較すると、人件費に係る経常収支比率は、約</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％程度多い状態だが、これは新卒採用ができていないことで、中途採用者が増えているためである。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168910</xdr:rowOff>
    </xdr:from>
    <xdr:to>
      <xdr:col>15</xdr:col>
      <xdr:colOff>98425</xdr:colOff>
      <xdr:row>37</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111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7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118110</xdr:rowOff>
    </xdr:from>
    <xdr:to>
      <xdr:col>15</xdr:col>
      <xdr:colOff>149225</xdr:colOff>
      <xdr:row>37</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53340</xdr:rowOff>
    </xdr:from>
    <xdr:to>
      <xdr:col>11</xdr:col>
      <xdr:colOff>60325</xdr:colOff>
      <xdr:row>37</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類似団体と比較すると、物件費に係る経常収支比率は低くなっているが、</a:t>
          </a:r>
          <a:r>
            <a:rPr kumimoji="1" lang="ja-JP" altLang="en-US" sz="1100" b="0" i="0" baseline="0">
              <a:solidFill>
                <a:schemeClr val="dk1"/>
              </a:solidFill>
              <a:effectLst/>
              <a:latin typeface="+mn-lt"/>
              <a:ea typeface="+mn-ea"/>
              <a:cs typeface="+mn-cs"/>
            </a:rPr>
            <a:t>これらは、</a:t>
          </a:r>
          <a:r>
            <a:rPr kumimoji="1" lang="ja-JP" altLang="ja-JP" sz="1100" b="0" i="0" baseline="0">
              <a:solidFill>
                <a:schemeClr val="dk1"/>
              </a:solidFill>
              <a:effectLst/>
              <a:latin typeface="+mn-lt"/>
              <a:ea typeface="+mn-ea"/>
              <a:cs typeface="+mn-cs"/>
            </a:rPr>
            <a:t>日々の節約に抑制によるものであり、引き続き抑制に努める。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93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30988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9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46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扶助費に係る経常収支比率は類似団体平均を下回っており、今後とも適正な予算計上に努める。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その他に係る経常収支比率は類似団体の平均を下回っており、今後とも適正な予算計上に努める。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55</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70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62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6244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77487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補助費等に係る経常収支比率は類似団体平均と同程度であり、今後とも適正な予算計上に努める。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719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過去に発行した地方債に係る償還は、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年度の大型事業の元金償還が始まったことにより、公債費に係る経常収支比率は類似団体平均を上回って高い水準となっている。今後も施策の重点化を図りながら新規地方債の発行の抑制に努めていく。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100330</xdr:rowOff>
    </xdr:from>
    <xdr:to>
      <xdr:col>24</xdr:col>
      <xdr:colOff>25400</xdr:colOff>
      <xdr:row>78</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734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100330</xdr:rowOff>
    </xdr:from>
    <xdr:to>
      <xdr:col>19</xdr:col>
      <xdr:colOff>187325</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73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46989</xdr:rowOff>
    </xdr:from>
    <xdr:to>
      <xdr:col>15</xdr:col>
      <xdr:colOff>98425</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200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46989</xdr:rowOff>
    </xdr:from>
    <xdr:to>
      <xdr:col>11</xdr:col>
      <xdr:colOff>9525</xdr:colOff>
      <xdr:row>78</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200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49530</xdr:rowOff>
    </xdr:from>
    <xdr:to>
      <xdr:col>20</xdr:col>
      <xdr:colOff>38100</xdr:colOff>
      <xdr:row>78</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135907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167639</xdr:rowOff>
    </xdr:from>
    <xdr:to>
      <xdr:col>11</xdr:col>
      <xdr:colOff>60325</xdr:colOff>
      <xdr:row>78</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経常収支比率に占める公債費の割合が非常に高いことと、扶助費と物件費の割合は類似団体平均と同等であり、類似団体における人口規模が</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人未満であるのに対し、当村の人口は約</a:t>
          </a:r>
          <a:r>
            <a:rPr kumimoji="1" lang="en-US" altLang="ja-JP" sz="1100" b="0" i="0" baseline="0">
              <a:solidFill>
                <a:schemeClr val="dk1"/>
              </a:solidFill>
              <a:effectLst/>
              <a:latin typeface="+mn-lt"/>
              <a:ea typeface="+mn-ea"/>
              <a:cs typeface="+mn-cs"/>
            </a:rPr>
            <a:t>950</a:t>
          </a:r>
          <a:r>
            <a:rPr kumimoji="1" lang="ja-JP" altLang="ja-JP" sz="1100" b="0" i="0" baseline="0">
              <a:solidFill>
                <a:schemeClr val="dk1"/>
              </a:solidFill>
              <a:effectLst/>
              <a:latin typeface="+mn-lt"/>
              <a:ea typeface="+mn-ea"/>
              <a:cs typeface="+mn-cs"/>
            </a:rPr>
            <a:t>人と規模が違う点にあり、必ずしも人口規模に単純比例するものではないが、今後も経常経費全体の抑制に努める。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76</xdr:row>
      <xdr:rowOff>110671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82880"/>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828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84545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886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84545</xdr:rowOff>
    </xdr:from>
    <xdr:to>
      <xdr:col>69</xdr:col>
      <xdr:colOff>92075</xdr:colOff>
      <xdr:row>78</xdr:row>
      <xdr:rowOff>2902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1474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76399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33745</xdr:rowOff>
    </xdr:from>
    <xdr:to>
      <xdr:col>69</xdr:col>
      <xdr:colOff>142875</xdr:colOff>
      <xdr:row>76</xdr:row>
      <xdr:rowOff>135345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145523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38479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北海道西興部村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67427</xdr:rowOff>
    </xdr:from>
    <xdr:to>
      <xdr:col>29</xdr:col>
      <xdr:colOff>127000</xdr:colOff>
      <xdr:row>17</xdr:row>
      <xdr:rowOff>2813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8252"/>
          <a:ext cx="647700" cy="106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2813</xdr:rowOff>
    </xdr:from>
    <xdr:to>
      <xdr:col>26</xdr:col>
      <xdr:colOff>50800</xdr:colOff>
      <xdr:row>17</xdr:row>
      <xdr:rowOff>26479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5088"/>
          <a:ext cx="698500" cy="23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26479</xdr:rowOff>
    </xdr:from>
    <xdr:to>
      <xdr:col>22</xdr:col>
      <xdr:colOff>114300</xdr:colOff>
      <xdr:row>17</xdr:row>
      <xdr:rowOff>32664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8754"/>
          <a:ext cx="698500" cy="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32664</xdr:rowOff>
    </xdr:from>
    <xdr:to>
      <xdr:col>18</xdr:col>
      <xdr:colOff>177800</xdr:colOff>
      <xdr:row>17</xdr:row>
      <xdr:rowOff>49745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4939"/>
          <a:ext cx="698500" cy="1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16627</xdr:rowOff>
    </xdr:from>
    <xdr:to>
      <xdr:col>29</xdr:col>
      <xdr:colOff>177800</xdr:colOff>
      <xdr:row>16</xdr:row>
      <xdr:rowOff>118227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33154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123463</xdr:rowOff>
    </xdr:from>
    <xdr:to>
      <xdr:col>26</xdr:col>
      <xdr:colOff>101600</xdr:colOff>
      <xdr:row>17</xdr:row>
      <xdr:rowOff>53613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63790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147129</xdr:rowOff>
    </xdr:from>
    <xdr:to>
      <xdr:col>22</xdr:col>
      <xdr:colOff>165100</xdr:colOff>
      <xdr:row>17</xdr:row>
      <xdr:rowOff>77279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153314</xdr:rowOff>
    </xdr:from>
    <xdr:to>
      <xdr:col>19</xdr:col>
      <xdr:colOff>38100</xdr:colOff>
      <xdr:row>17</xdr:row>
      <xdr:rowOff>83464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4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93641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170395</xdr:rowOff>
    </xdr:from>
    <xdr:to>
      <xdr:col>15</xdr:col>
      <xdr:colOff>101600</xdr:colOff>
      <xdr:row>17</xdr:row>
      <xdr:rowOff>100545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110722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9811</xdr:rowOff>
    </xdr:from>
    <xdr:to>
      <xdr:col>29</xdr:col>
      <xdr:colOff>127000</xdr:colOff>
      <xdr:row>34</xdr:row>
      <xdr:rowOff>111656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77261"/>
          <a:ext cx="647700" cy="10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111656</xdr:rowOff>
    </xdr:from>
    <xdr:to>
      <xdr:col>26</xdr:col>
      <xdr:colOff>50800</xdr:colOff>
      <xdr:row>34</xdr:row>
      <xdr:rowOff>278466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79106"/>
          <a:ext cx="698500" cy="16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278466</xdr:rowOff>
    </xdr:from>
    <xdr:to>
      <xdr:col>22</xdr:col>
      <xdr:colOff>114300</xdr:colOff>
      <xdr:row>34</xdr:row>
      <xdr:rowOff>310118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45916"/>
          <a:ext cx="698500" cy="31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310118</xdr:rowOff>
    </xdr:from>
    <xdr:to>
      <xdr:col>18</xdr:col>
      <xdr:colOff>177800</xdr:colOff>
      <xdr:row>35</xdr:row>
      <xdr:rowOff>84787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7568"/>
          <a:ext cx="698500" cy="11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301911</xdr:rowOff>
    </xdr:from>
    <xdr:to>
      <xdr:col>29</xdr:col>
      <xdr:colOff>177800</xdr:colOff>
      <xdr:row>34</xdr:row>
      <xdr:rowOff>60611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2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146988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60856</xdr:rowOff>
    </xdr:from>
    <xdr:to>
      <xdr:col>26</xdr:col>
      <xdr:colOff>101600</xdr:colOff>
      <xdr:row>34</xdr:row>
      <xdr:rowOff>162456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28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172633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9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227666</xdr:rowOff>
    </xdr:from>
    <xdr:to>
      <xdr:col>22</xdr:col>
      <xdr:colOff>165100</xdr:colOff>
      <xdr:row>34</xdr:row>
      <xdr:rowOff>329266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9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339443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6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259318</xdr:rowOff>
    </xdr:from>
    <xdr:to>
      <xdr:col>19</xdr:col>
      <xdr:colOff>38100</xdr:colOff>
      <xdr:row>35</xdr:row>
      <xdr:rowOff>18018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2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9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33987</xdr:rowOff>
    </xdr:from>
    <xdr:to>
      <xdr:col>15</xdr:col>
      <xdr:colOff>101600</xdr:colOff>
      <xdr:row>35</xdr:row>
      <xdr:rowOff>135587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145764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北海道西興部村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
912
308.08
2,868,224
2,797,914
69,610
1,590,675
3,472,110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124121</xdr:rowOff>
    </xdr:from>
    <xdr:to>
      <xdr:col>24</xdr:col>
      <xdr:colOff>63500</xdr:colOff>
      <xdr:row>35</xdr:row>
      <xdr:rowOff>24469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53421"/>
          <a:ext cx="838200" cy="7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15152</xdr:rowOff>
    </xdr:from>
    <xdr:to>
      <xdr:col>19</xdr:col>
      <xdr:colOff>177800</xdr:colOff>
      <xdr:row>35</xdr:row>
      <xdr:rowOff>24469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01590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15152</xdr:rowOff>
    </xdr:from>
    <xdr:to>
      <xdr:col>15</xdr:col>
      <xdr:colOff>50800</xdr:colOff>
      <xdr:row>35</xdr:row>
      <xdr:rowOff>38948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15902"/>
          <a:ext cx="8890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38948</xdr:rowOff>
    </xdr:from>
    <xdr:to>
      <xdr:col>10</xdr:col>
      <xdr:colOff>114300</xdr:colOff>
      <xdr:row>35</xdr:row>
      <xdr:rowOff>61463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39698"/>
          <a:ext cx="889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73321</xdr:rowOff>
    </xdr:from>
    <xdr:to>
      <xdr:col>24</xdr:col>
      <xdr:colOff>114300</xdr:colOff>
      <xdr:row>35</xdr:row>
      <xdr:rowOff>3471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96198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5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145119</xdr:rowOff>
    </xdr:from>
    <xdr:to>
      <xdr:col>20</xdr:col>
      <xdr:colOff>38100</xdr:colOff>
      <xdr:row>35</xdr:row>
      <xdr:rowOff>75269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91796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4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135802</xdr:rowOff>
    </xdr:from>
    <xdr:to>
      <xdr:col>15</xdr:col>
      <xdr:colOff>101600</xdr:colOff>
      <xdr:row>35</xdr:row>
      <xdr:rowOff>65952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6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82479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159598</xdr:rowOff>
    </xdr:from>
    <xdr:to>
      <xdr:col>10</xdr:col>
      <xdr:colOff>165100</xdr:colOff>
      <xdr:row>35</xdr:row>
      <xdr:rowOff>89748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106275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6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10663</xdr:rowOff>
    </xdr:from>
    <xdr:to>
      <xdr:col>6</xdr:col>
      <xdr:colOff>38100</xdr:colOff>
      <xdr:row>35</xdr:row>
      <xdr:rowOff>112263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128790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8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51140</xdr:rowOff>
    </xdr:from>
    <xdr:to>
      <xdr:col>24</xdr:col>
      <xdr:colOff>63500</xdr:colOff>
      <xdr:row>56</xdr:row>
      <xdr:rowOff>111455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2340"/>
          <a:ext cx="838200" cy="6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111455</xdr:rowOff>
    </xdr:from>
    <xdr:to>
      <xdr:col>19</xdr:col>
      <xdr:colOff>177800</xdr:colOff>
      <xdr:row>56</xdr:row>
      <xdr:rowOff>148576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2655"/>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148576</xdr:rowOff>
    </xdr:from>
    <xdr:to>
      <xdr:col>15</xdr:col>
      <xdr:colOff>50800</xdr:colOff>
      <xdr:row>56</xdr:row>
      <xdr:rowOff>158836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9776"/>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157518</xdr:rowOff>
    </xdr:from>
    <xdr:to>
      <xdr:col>10</xdr:col>
      <xdr:colOff>114300</xdr:colOff>
      <xdr:row>56</xdr:row>
      <xdr:rowOff>158836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58718"/>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340</xdr:rowOff>
    </xdr:from>
    <xdr:to>
      <xdr:col>24</xdr:col>
      <xdr:colOff>114300</xdr:colOff>
      <xdr:row>56</xdr:row>
      <xdr:rowOff>101940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23217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60655</xdr:rowOff>
    </xdr:from>
    <xdr:to>
      <xdr:col>20</xdr:col>
      <xdr:colOff>38100</xdr:colOff>
      <xdr:row>56</xdr:row>
      <xdr:rowOff>162255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3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97776</xdr:rowOff>
    </xdr:from>
    <xdr:to>
      <xdr:col>15</xdr:col>
      <xdr:colOff>101600</xdr:colOff>
      <xdr:row>57</xdr:row>
      <xdr:rowOff>27926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44453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108036</xdr:rowOff>
    </xdr:from>
    <xdr:to>
      <xdr:col>10</xdr:col>
      <xdr:colOff>165100</xdr:colOff>
      <xdr:row>57</xdr:row>
      <xdr:rowOff>38186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54713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8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106718</xdr:rowOff>
    </xdr:from>
    <xdr:to>
      <xdr:col>6</xdr:col>
      <xdr:colOff>38100</xdr:colOff>
      <xdr:row>57</xdr:row>
      <xdr:rowOff>36868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53395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8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155953</xdr:rowOff>
    </xdr:from>
    <xdr:to>
      <xdr:col>24</xdr:col>
      <xdr:colOff>63500</xdr:colOff>
      <xdr:row>76</xdr:row>
      <xdr:rowOff>17066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43253"/>
          <a:ext cx="838200" cy="2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155953</xdr:rowOff>
    </xdr:from>
    <xdr:to>
      <xdr:col>19</xdr:col>
      <xdr:colOff>177800</xdr:colOff>
      <xdr:row>76</xdr:row>
      <xdr:rowOff>56000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43253"/>
          <a:ext cx="889000" cy="24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56000</xdr:rowOff>
    </xdr:from>
    <xdr:to>
      <xdr:col>15</xdr:col>
      <xdr:colOff>50800</xdr:colOff>
      <xdr:row>76</xdr:row>
      <xdr:rowOff>113224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86200"/>
          <a:ext cx="889000" cy="5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10020</xdr:rowOff>
    </xdr:from>
    <xdr:to>
      <xdr:col>10</xdr:col>
      <xdr:colOff>114300</xdr:colOff>
      <xdr:row>76</xdr:row>
      <xdr:rowOff>113224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40220"/>
          <a:ext cx="889000" cy="10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137716</xdr:rowOff>
    </xdr:from>
    <xdr:to>
      <xdr:col>24</xdr:col>
      <xdr:colOff>114300</xdr:colOff>
      <xdr:row>76</xdr:row>
      <xdr:rowOff>67866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160593</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4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105153</xdr:rowOff>
    </xdr:from>
    <xdr:to>
      <xdr:col>20</xdr:col>
      <xdr:colOff>38100</xdr:colOff>
      <xdr:row>75</xdr:row>
      <xdr:rowOff>35303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51830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6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5200</xdr:rowOff>
    </xdr:from>
    <xdr:to>
      <xdr:col>15</xdr:col>
      <xdr:colOff>101600</xdr:colOff>
      <xdr:row>76</xdr:row>
      <xdr:rowOff>106800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123327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62424</xdr:rowOff>
    </xdr:from>
    <xdr:to>
      <xdr:col>10</xdr:col>
      <xdr:colOff>165100</xdr:colOff>
      <xdr:row>76</xdr:row>
      <xdr:rowOff>164024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9100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130670</xdr:rowOff>
    </xdr:from>
    <xdr:to>
      <xdr:col>6</xdr:col>
      <xdr:colOff>38100</xdr:colOff>
      <xdr:row>76</xdr:row>
      <xdr:rowOff>60820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77347</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76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157325</xdr:rowOff>
    </xdr:from>
    <xdr:to>
      <xdr:col>24</xdr:col>
      <xdr:colOff>63500</xdr:colOff>
      <xdr:row>96</xdr:row>
      <xdr:rowOff>36959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73625"/>
          <a:ext cx="838200" cy="2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157325</xdr:rowOff>
    </xdr:from>
    <xdr:to>
      <xdr:col>19</xdr:col>
      <xdr:colOff>177800</xdr:colOff>
      <xdr:row>96</xdr:row>
      <xdr:rowOff>11943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73625"/>
          <a:ext cx="889000" cy="19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165387</xdr:rowOff>
    </xdr:from>
    <xdr:to>
      <xdr:col>15</xdr:col>
      <xdr:colOff>50800</xdr:colOff>
      <xdr:row>96</xdr:row>
      <xdr:rowOff>11943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53137"/>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165387</xdr:rowOff>
    </xdr:from>
    <xdr:to>
      <xdr:col>10</xdr:col>
      <xdr:colOff>114300</xdr:colOff>
      <xdr:row>96</xdr:row>
      <xdr:rowOff>5412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3137"/>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157609</xdr:rowOff>
    </xdr:from>
    <xdr:to>
      <xdr:col>24</xdr:col>
      <xdr:colOff>114300</xdr:colOff>
      <xdr:row>96</xdr:row>
      <xdr:rowOff>87759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136036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2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106525</xdr:rowOff>
    </xdr:from>
    <xdr:to>
      <xdr:col>20</xdr:col>
      <xdr:colOff>38100</xdr:colOff>
      <xdr:row>95</xdr:row>
      <xdr:rowOff>36675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53202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132593</xdr:rowOff>
    </xdr:from>
    <xdr:to>
      <xdr:col>15</xdr:col>
      <xdr:colOff>101600</xdr:colOff>
      <xdr:row>96</xdr:row>
      <xdr:rowOff>62743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53870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114587</xdr:rowOff>
    </xdr:from>
    <xdr:to>
      <xdr:col>10</xdr:col>
      <xdr:colOff>165100</xdr:colOff>
      <xdr:row>96</xdr:row>
      <xdr:rowOff>44737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35864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126062</xdr:rowOff>
    </xdr:from>
    <xdr:to>
      <xdr:col>6</xdr:col>
      <xdr:colOff>38100</xdr:colOff>
      <xdr:row>96</xdr:row>
      <xdr:rowOff>56212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72739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142668</xdr:rowOff>
    </xdr:from>
    <xdr:to>
      <xdr:col>55</xdr:col>
      <xdr:colOff>0</xdr:colOff>
      <xdr:row>33</xdr:row>
      <xdr:rowOff>117622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629068"/>
          <a:ext cx="838200" cy="1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117622</xdr:rowOff>
    </xdr:from>
    <xdr:to>
      <xdr:col>50</xdr:col>
      <xdr:colOff>114300</xdr:colOff>
      <xdr:row>34</xdr:row>
      <xdr:rowOff>14448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75472"/>
          <a:ext cx="889000" cy="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14448</xdr:rowOff>
    </xdr:from>
    <xdr:to>
      <xdr:col>45</xdr:col>
      <xdr:colOff>177800</xdr:colOff>
      <xdr:row>35</xdr:row>
      <xdr:rowOff>74769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43748"/>
          <a:ext cx="889000" cy="2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86888</xdr:rowOff>
    </xdr:from>
    <xdr:to>
      <xdr:col>41</xdr:col>
      <xdr:colOff>50800</xdr:colOff>
      <xdr:row>35</xdr:row>
      <xdr:rowOff>74769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573288"/>
          <a:ext cx="889000" cy="5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91868</xdr:rowOff>
    </xdr:from>
    <xdr:to>
      <xdr:col>55</xdr:col>
      <xdr:colOff>50800</xdr:colOff>
      <xdr:row>33</xdr:row>
      <xdr:rowOff>22018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5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114745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42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66822</xdr:rowOff>
    </xdr:from>
    <xdr:to>
      <xdr:col>50</xdr:col>
      <xdr:colOff>165100</xdr:colOff>
      <xdr:row>33</xdr:row>
      <xdr:rowOff>168422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13499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9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135098</xdr:rowOff>
    </xdr:from>
    <xdr:to>
      <xdr:col>46</xdr:col>
      <xdr:colOff>38100</xdr:colOff>
      <xdr:row>34</xdr:row>
      <xdr:rowOff>65248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81775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6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23969</xdr:rowOff>
    </xdr:from>
    <xdr:to>
      <xdr:col>41</xdr:col>
      <xdr:colOff>101600</xdr:colOff>
      <xdr:row>35</xdr:row>
      <xdr:rowOff>125569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142096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36088</xdr:rowOff>
    </xdr:from>
    <xdr:to>
      <xdr:col>36</xdr:col>
      <xdr:colOff>165100</xdr:colOff>
      <xdr:row>32</xdr:row>
      <xdr:rowOff>137688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5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154215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9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2751</xdr:rowOff>
    </xdr:from>
    <xdr:to>
      <xdr:col>55</xdr:col>
      <xdr:colOff>0</xdr:colOff>
      <xdr:row>57</xdr:row>
      <xdr:rowOff>76581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5401"/>
          <a:ext cx="838200" cy="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149309</xdr:rowOff>
    </xdr:from>
    <xdr:to>
      <xdr:col>50</xdr:col>
      <xdr:colOff>114300</xdr:colOff>
      <xdr:row>57</xdr:row>
      <xdr:rowOff>2751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79059"/>
          <a:ext cx="889000" cy="19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149309</xdr:rowOff>
    </xdr:from>
    <xdr:to>
      <xdr:col>45</xdr:col>
      <xdr:colOff>177800</xdr:colOff>
      <xdr:row>58</xdr:row>
      <xdr:rowOff>23906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79059"/>
          <a:ext cx="889000" cy="38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23906</xdr:rowOff>
    </xdr:from>
    <xdr:to>
      <xdr:col>41</xdr:col>
      <xdr:colOff>50800</xdr:colOff>
      <xdr:row>58</xdr:row>
      <xdr:rowOff>59444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68006"/>
          <a:ext cx="88900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25781</xdr:rowOff>
    </xdr:from>
    <xdr:to>
      <xdr:col>55</xdr:col>
      <xdr:colOff>50800</xdr:colOff>
      <xdr:row>57</xdr:row>
      <xdr:rowOff>127381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48658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123401</xdr:rowOff>
    </xdr:from>
    <xdr:to>
      <xdr:col>50</xdr:col>
      <xdr:colOff>165100</xdr:colOff>
      <xdr:row>57</xdr:row>
      <xdr:rowOff>53551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70078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9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98509</xdr:rowOff>
    </xdr:from>
    <xdr:to>
      <xdr:col>46</xdr:col>
      <xdr:colOff>38100</xdr:colOff>
      <xdr:row>56</xdr:row>
      <xdr:rowOff>28659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45186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144556</xdr:rowOff>
    </xdr:from>
    <xdr:to>
      <xdr:col>41</xdr:col>
      <xdr:colOff>101600</xdr:colOff>
      <xdr:row>58</xdr:row>
      <xdr:rowOff>74706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65833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0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8644</xdr:rowOff>
    </xdr:from>
    <xdr:to>
      <xdr:col>36</xdr:col>
      <xdr:colOff>165100</xdr:colOff>
      <xdr:row>58</xdr:row>
      <xdr:rowOff>110244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101371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89252</xdr:rowOff>
    </xdr:from>
    <xdr:to>
      <xdr:col>55</xdr:col>
      <xdr:colOff>0</xdr:colOff>
      <xdr:row>76</xdr:row>
      <xdr:rowOff>40850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48002"/>
          <a:ext cx="838200" cy="1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104915</xdr:rowOff>
    </xdr:from>
    <xdr:to>
      <xdr:col>50</xdr:col>
      <xdr:colOff>114300</xdr:colOff>
      <xdr:row>75</xdr:row>
      <xdr:rowOff>89252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620765"/>
          <a:ext cx="889000" cy="3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104915</xdr:rowOff>
    </xdr:from>
    <xdr:to>
      <xdr:col>45</xdr:col>
      <xdr:colOff>177800</xdr:colOff>
      <xdr:row>77</xdr:row>
      <xdr:rowOff>67360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620765"/>
          <a:ext cx="889000" cy="64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67360</xdr:rowOff>
    </xdr:from>
    <xdr:to>
      <xdr:col>41</xdr:col>
      <xdr:colOff>50800</xdr:colOff>
      <xdr:row>77</xdr:row>
      <xdr:rowOff>126589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69010"/>
          <a:ext cx="889000" cy="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161500</xdr:rowOff>
    </xdr:from>
    <xdr:to>
      <xdr:col>55</xdr:col>
      <xdr:colOff>50800</xdr:colOff>
      <xdr:row>76</xdr:row>
      <xdr:rowOff>91650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12928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7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38452</xdr:rowOff>
    </xdr:from>
    <xdr:to>
      <xdr:col>50</xdr:col>
      <xdr:colOff>165100</xdr:colOff>
      <xdr:row>75</xdr:row>
      <xdr:rowOff>140052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156579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67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54115</xdr:rowOff>
    </xdr:from>
    <xdr:to>
      <xdr:col>46</xdr:col>
      <xdr:colOff>38100</xdr:colOff>
      <xdr:row>73</xdr:row>
      <xdr:rowOff>155715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5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792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34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16560</xdr:rowOff>
    </xdr:from>
    <xdr:to>
      <xdr:col>41</xdr:col>
      <xdr:colOff>101600</xdr:colOff>
      <xdr:row>77</xdr:row>
      <xdr:rowOff>118160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134687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9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75789</xdr:rowOff>
    </xdr:from>
    <xdr:to>
      <xdr:col>36</xdr:col>
      <xdr:colOff>165100</xdr:colOff>
      <xdr:row>78</xdr:row>
      <xdr:rowOff>5939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22466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5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44450</xdr:rowOff>
    </xdr:from>
    <xdr:to>
      <xdr:col>55</xdr:col>
      <xdr:colOff>0</xdr:colOff>
      <xdr:row>99</xdr:row>
      <xdr:rowOff>44450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44450</xdr:rowOff>
    </xdr:from>
    <xdr:to>
      <xdr:col>50</xdr:col>
      <xdr:colOff>114300</xdr:colOff>
      <xdr:row>99</xdr:row>
      <xdr:rowOff>44450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44450</xdr:rowOff>
    </xdr:from>
    <xdr:to>
      <xdr:col>45</xdr:col>
      <xdr:colOff>177800</xdr:colOff>
      <xdr:row>99</xdr:row>
      <xdr:rowOff>44450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44450</xdr:rowOff>
    </xdr:from>
    <xdr:to>
      <xdr:col>41</xdr:col>
      <xdr:colOff>50800</xdr:colOff>
      <xdr:row>99</xdr:row>
      <xdr:rowOff>44450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165100</xdr:rowOff>
    </xdr:from>
    <xdr:to>
      <xdr:col>55</xdr:col>
      <xdr:colOff>50800</xdr:colOff>
      <xdr:row>99</xdr:row>
      <xdr:rowOff>95250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80027</xdr:rowOff>
    </xdr:from>
    <xdr:ext cx="249299"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165100</xdr:rowOff>
    </xdr:from>
    <xdr:to>
      <xdr:col>50</xdr:col>
      <xdr:colOff>165100</xdr:colOff>
      <xdr:row>99</xdr:row>
      <xdr:rowOff>95250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86377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514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165100</xdr:rowOff>
    </xdr:from>
    <xdr:to>
      <xdr:col>46</xdr:col>
      <xdr:colOff>38100</xdr:colOff>
      <xdr:row>99</xdr:row>
      <xdr:rowOff>95250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86377</xdr:rowOff>
    </xdr:from>
    <xdr:ext cx="249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625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165100</xdr:rowOff>
    </xdr:from>
    <xdr:to>
      <xdr:col>41</xdr:col>
      <xdr:colOff>101600</xdr:colOff>
      <xdr:row>99</xdr:row>
      <xdr:rowOff>95250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86377</xdr:rowOff>
    </xdr:from>
    <xdr:ext cx="249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73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165100</xdr:rowOff>
    </xdr:from>
    <xdr:to>
      <xdr:col>36</xdr:col>
      <xdr:colOff>165100</xdr:colOff>
      <xdr:row>99</xdr:row>
      <xdr:rowOff>95250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86377</xdr:rowOff>
    </xdr:from>
    <xdr:ext cx="249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84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54470</xdr:rowOff>
    </xdr:from>
    <xdr:to>
      <xdr:col>85</xdr:col>
      <xdr:colOff>127000</xdr:colOff>
      <xdr:row>73</xdr:row>
      <xdr:rowOff>71781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570320"/>
          <a:ext cx="838200" cy="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71781</xdr:rowOff>
    </xdr:from>
    <xdr:to>
      <xdr:col>81</xdr:col>
      <xdr:colOff>50800</xdr:colOff>
      <xdr:row>73</xdr:row>
      <xdr:rowOff>168842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587631"/>
          <a:ext cx="889000" cy="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168842</xdr:rowOff>
    </xdr:from>
    <xdr:to>
      <xdr:col>76</xdr:col>
      <xdr:colOff>114300</xdr:colOff>
      <xdr:row>74</xdr:row>
      <xdr:rowOff>166090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684692"/>
          <a:ext cx="889000" cy="16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166090</xdr:rowOff>
    </xdr:from>
    <xdr:to>
      <xdr:col>71</xdr:col>
      <xdr:colOff>177800</xdr:colOff>
      <xdr:row>75</xdr:row>
      <xdr:rowOff>28707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53390"/>
          <a:ext cx="889000" cy="3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3670</xdr:rowOff>
    </xdr:from>
    <xdr:to>
      <xdr:col>85</xdr:col>
      <xdr:colOff>177800</xdr:colOff>
      <xdr:row>73</xdr:row>
      <xdr:rowOff>105270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26547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37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20981</xdr:rowOff>
    </xdr:from>
    <xdr:to>
      <xdr:col>81</xdr:col>
      <xdr:colOff>101600</xdr:colOff>
      <xdr:row>73</xdr:row>
      <xdr:rowOff>122581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5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139108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31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118042</xdr:rowOff>
    </xdr:from>
    <xdr:to>
      <xdr:col>76</xdr:col>
      <xdr:colOff>165100</xdr:colOff>
      <xdr:row>74</xdr:row>
      <xdr:rowOff>48192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3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64719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40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115290</xdr:rowOff>
    </xdr:from>
    <xdr:to>
      <xdr:col>72</xdr:col>
      <xdr:colOff>38100</xdr:colOff>
      <xdr:row>75</xdr:row>
      <xdr:rowOff>45440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61967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57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149357</xdr:rowOff>
    </xdr:from>
    <xdr:to>
      <xdr:col>67</xdr:col>
      <xdr:colOff>101600</xdr:colOff>
      <xdr:row>75</xdr:row>
      <xdr:rowOff>79507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96034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61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10988</xdr:rowOff>
    </xdr:from>
    <xdr:to>
      <xdr:col>85</xdr:col>
      <xdr:colOff>127000</xdr:colOff>
      <xdr:row>98</xdr:row>
      <xdr:rowOff>46051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3088"/>
          <a:ext cx="8382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10988</xdr:rowOff>
    </xdr:from>
    <xdr:to>
      <xdr:col>81</xdr:col>
      <xdr:colOff>50800</xdr:colOff>
      <xdr:row>98</xdr:row>
      <xdr:rowOff>52110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3088"/>
          <a:ext cx="889000" cy="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49457</xdr:rowOff>
    </xdr:from>
    <xdr:to>
      <xdr:col>76</xdr:col>
      <xdr:colOff>114300</xdr:colOff>
      <xdr:row>98</xdr:row>
      <xdr:rowOff>52110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155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33227</xdr:rowOff>
    </xdr:from>
    <xdr:to>
      <xdr:col>71</xdr:col>
      <xdr:colOff>177800</xdr:colOff>
      <xdr:row>98</xdr:row>
      <xdr:rowOff>49457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35327"/>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166701</xdr:rowOff>
    </xdr:from>
    <xdr:to>
      <xdr:col>85</xdr:col>
      <xdr:colOff>177800</xdr:colOff>
      <xdr:row>98</xdr:row>
      <xdr:rowOff>96851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131638</xdr:rowOff>
    </xdr:from>
    <xdr:to>
      <xdr:col>81</xdr:col>
      <xdr:colOff>101600</xdr:colOff>
      <xdr:row>98</xdr:row>
      <xdr:rowOff>61788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78315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3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1310</xdr:rowOff>
    </xdr:from>
    <xdr:to>
      <xdr:col>76</xdr:col>
      <xdr:colOff>165100</xdr:colOff>
      <xdr:row>98</xdr:row>
      <xdr:rowOff>102910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94037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170107</xdr:rowOff>
    </xdr:from>
    <xdr:to>
      <xdr:col>72</xdr:col>
      <xdr:colOff>38100</xdr:colOff>
      <xdr:row>98</xdr:row>
      <xdr:rowOff>100257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91384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153877</xdr:rowOff>
    </xdr:from>
    <xdr:to>
      <xdr:col>67</xdr:col>
      <xdr:colOff>101600</xdr:colOff>
      <xdr:row>98</xdr:row>
      <xdr:rowOff>84027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100554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20815</xdr:rowOff>
    </xdr:from>
    <xdr:to>
      <xdr:col>116</xdr:col>
      <xdr:colOff>63500</xdr:colOff>
      <xdr:row>55</xdr:row>
      <xdr:rowOff>66027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450565"/>
          <a:ext cx="8382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20815</xdr:rowOff>
    </xdr:from>
    <xdr:to>
      <xdr:col>111</xdr:col>
      <xdr:colOff>177800</xdr:colOff>
      <xdr:row>55</xdr:row>
      <xdr:rowOff>113741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450565"/>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113741</xdr:rowOff>
    </xdr:from>
    <xdr:to>
      <xdr:col>107</xdr:col>
      <xdr:colOff>50800</xdr:colOff>
      <xdr:row>57</xdr:row>
      <xdr:rowOff>141465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543491"/>
          <a:ext cx="889000" cy="37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141465</xdr:rowOff>
    </xdr:from>
    <xdr:to>
      <xdr:col>102</xdr:col>
      <xdr:colOff>114300</xdr:colOff>
      <xdr:row>57</xdr:row>
      <xdr:rowOff>147269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14115"/>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15227</xdr:rowOff>
    </xdr:from>
    <xdr:to>
      <xdr:col>116</xdr:col>
      <xdr:colOff>114300</xdr:colOff>
      <xdr:row>55</xdr:row>
      <xdr:rowOff>116827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4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38104</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29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141465</xdr:rowOff>
    </xdr:from>
    <xdr:to>
      <xdr:col>112</xdr:col>
      <xdr:colOff>38100</xdr:colOff>
      <xdr:row>55</xdr:row>
      <xdr:rowOff>71615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3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88142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1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62941</xdr:rowOff>
    </xdr:from>
    <xdr:to>
      <xdr:col>107</xdr:col>
      <xdr:colOff>101600</xdr:colOff>
      <xdr:row>55</xdr:row>
      <xdr:rowOff>164541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4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9618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2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90665</xdr:rowOff>
    </xdr:from>
    <xdr:to>
      <xdr:col>102</xdr:col>
      <xdr:colOff>165100</xdr:colOff>
      <xdr:row>58</xdr:row>
      <xdr:rowOff>20815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37342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6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96469</xdr:rowOff>
    </xdr:from>
    <xdr:to>
      <xdr:col>98</xdr:col>
      <xdr:colOff>38100</xdr:colOff>
      <xdr:row>58</xdr:row>
      <xdr:rowOff>26619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43146</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124526</xdr:rowOff>
    </xdr:from>
    <xdr:to>
      <xdr:col>116</xdr:col>
      <xdr:colOff>63500</xdr:colOff>
      <xdr:row>77</xdr:row>
      <xdr:rowOff>120785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11826"/>
          <a:ext cx="838200" cy="5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124526</xdr:rowOff>
    </xdr:from>
    <xdr:to>
      <xdr:col>111</xdr:col>
      <xdr:colOff>177800</xdr:colOff>
      <xdr:row>75</xdr:row>
      <xdr:rowOff>124082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11826"/>
          <a:ext cx="889000" cy="17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67275</xdr:rowOff>
    </xdr:from>
    <xdr:to>
      <xdr:col>107</xdr:col>
      <xdr:colOff>50800</xdr:colOff>
      <xdr:row>75</xdr:row>
      <xdr:rowOff>124082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926025"/>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67275</xdr:rowOff>
    </xdr:from>
    <xdr:to>
      <xdr:col>102</xdr:col>
      <xdr:colOff>114300</xdr:colOff>
      <xdr:row>75</xdr:row>
      <xdr:rowOff>92649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26025"/>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69985</xdr:rowOff>
    </xdr:from>
    <xdr:to>
      <xdr:col>116</xdr:col>
      <xdr:colOff>114300</xdr:colOff>
      <xdr:row>78</xdr:row>
      <xdr:rowOff>135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156362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73726</xdr:rowOff>
    </xdr:from>
    <xdr:to>
      <xdr:col>112</xdr:col>
      <xdr:colOff>38100</xdr:colOff>
      <xdr:row>75</xdr:row>
      <xdr:rowOff>3876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20403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3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73282</xdr:rowOff>
    </xdr:from>
    <xdr:to>
      <xdr:col>107</xdr:col>
      <xdr:colOff>101600</xdr:colOff>
      <xdr:row>76</xdr:row>
      <xdr:rowOff>3432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166009</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2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16475</xdr:rowOff>
    </xdr:from>
    <xdr:to>
      <xdr:col>102</xdr:col>
      <xdr:colOff>165100</xdr:colOff>
      <xdr:row>75</xdr:row>
      <xdr:rowOff>118075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134602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5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41849</xdr:rowOff>
    </xdr:from>
    <xdr:to>
      <xdr:col>98</xdr:col>
      <xdr:colOff>38100</xdr:colOff>
      <xdr:row>75</xdr:row>
      <xdr:rowOff>143449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159976</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主に人件費、維持補修費、補助費、普通建設事業費、公債費、貸付金が類似団体の平均を上回っているが、これは、類似団体における人口規模が</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人未満であるのに対し、当村の人口は約</a:t>
          </a:r>
          <a:r>
            <a:rPr kumimoji="1" lang="en-US" altLang="ja-JP" sz="1100" b="0" i="0" baseline="0">
              <a:solidFill>
                <a:schemeClr val="dk1"/>
              </a:solidFill>
              <a:effectLst/>
              <a:latin typeface="+mn-lt"/>
              <a:ea typeface="+mn-ea"/>
              <a:cs typeface="+mn-cs"/>
            </a:rPr>
            <a:t>950</a:t>
          </a:r>
          <a:r>
            <a:rPr kumimoji="1" lang="ja-JP" altLang="ja-JP" sz="1100" b="0" i="0" baseline="0">
              <a:solidFill>
                <a:schemeClr val="dk1"/>
              </a:solidFill>
              <a:effectLst/>
              <a:latin typeface="+mn-lt"/>
              <a:ea typeface="+mn-ea"/>
              <a:cs typeface="+mn-cs"/>
            </a:rPr>
            <a:t>人と規模が違う点にあり、必ずしも人口規模に単純比例するものではないが、行政経費全体をもって今後も健全化に努める。なお、公債費については、</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年度に過疎対策事業債の一部繰上償還を実施したことにより増加した。今後も施策の重点化を図りながら新規地方債の発行の抑制に努めていく。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北海道西興部村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
912
308.08
2,868,224
2,797,914
69,610
1,590,675
3,472,110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110534</xdr:rowOff>
    </xdr:from>
    <xdr:to>
      <xdr:col>24</xdr:col>
      <xdr:colOff>63500</xdr:colOff>
      <xdr:row>34</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39834"/>
          <a:ext cx="8382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118154</xdr:rowOff>
    </xdr:from>
    <xdr:to>
      <xdr:col>19</xdr:col>
      <xdr:colOff>177800</xdr:colOff>
      <xdr:row>34</xdr:row>
      <xdr:rowOff>125984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47454"/>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107086</xdr:rowOff>
    </xdr:from>
    <xdr:to>
      <xdr:col>15</xdr:col>
      <xdr:colOff>50800</xdr:colOff>
      <xdr:row>34</xdr:row>
      <xdr:rowOff>118154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36386"/>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107086</xdr:rowOff>
    </xdr:from>
    <xdr:to>
      <xdr:col>10</xdr:col>
      <xdr:colOff>114300</xdr:colOff>
      <xdr:row>34</xdr:row>
      <xdr:rowOff>169570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93638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59734</xdr:rowOff>
    </xdr:from>
    <xdr:to>
      <xdr:col>24</xdr:col>
      <xdr:colOff>114300</xdr:colOff>
      <xdr:row>34</xdr:row>
      <xdr:rowOff>161334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8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82611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4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21861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67354</xdr:rowOff>
    </xdr:from>
    <xdr:to>
      <xdr:col>15</xdr:col>
      <xdr:colOff>101600</xdr:colOff>
      <xdr:row>34</xdr:row>
      <xdr:rowOff>168954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56286</xdr:rowOff>
    </xdr:from>
    <xdr:to>
      <xdr:col>10</xdr:col>
      <xdr:colOff>165100</xdr:colOff>
      <xdr:row>34</xdr:row>
      <xdr:rowOff>157886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2963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118770</xdr:rowOff>
    </xdr:from>
    <xdr:to>
      <xdr:col>6</xdr:col>
      <xdr:colOff>38100</xdr:colOff>
      <xdr:row>35</xdr:row>
      <xdr:rowOff>48920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65447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46399</xdr:rowOff>
    </xdr:from>
    <xdr:to>
      <xdr:col>24</xdr:col>
      <xdr:colOff>63500</xdr:colOff>
      <xdr:row>57</xdr:row>
      <xdr:rowOff>49171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9049"/>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40559</xdr:rowOff>
    </xdr:from>
    <xdr:to>
      <xdr:col>19</xdr:col>
      <xdr:colOff>177800</xdr:colOff>
      <xdr:row>57</xdr:row>
      <xdr:rowOff>49171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13209"/>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40559</xdr:rowOff>
    </xdr:from>
    <xdr:to>
      <xdr:col>15</xdr:col>
      <xdr:colOff>50800</xdr:colOff>
      <xdr:row>57</xdr:row>
      <xdr:rowOff>130784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13209"/>
          <a:ext cx="889000" cy="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64474</xdr:rowOff>
    </xdr:from>
    <xdr:to>
      <xdr:col>10</xdr:col>
      <xdr:colOff>114300</xdr:colOff>
      <xdr:row>57</xdr:row>
      <xdr:rowOff>130784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37124"/>
          <a:ext cx="889000" cy="6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167049</xdr:rowOff>
    </xdr:from>
    <xdr:to>
      <xdr:col>24</xdr:col>
      <xdr:colOff>114300</xdr:colOff>
      <xdr:row>57</xdr:row>
      <xdr:rowOff>97199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18476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169821</xdr:rowOff>
    </xdr:from>
    <xdr:to>
      <xdr:col>20</xdr:col>
      <xdr:colOff>38100</xdr:colOff>
      <xdr:row>57</xdr:row>
      <xdr:rowOff>99971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116498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161209</xdr:rowOff>
    </xdr:from>
    <xdr:to>
      <xdr:col>15</xdr:col>
      <xdr:colOff>101600</xdr:colOff>
      <xdr:row>57</xdr:row>
      <xdr:rowOff>91359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107886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3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79984</xdr:rowOff>
    </xdr:from>
    <xdr:to>
      <xdr:col>10</xdr:col>
      <xdr:colOff>165100</xdr:colOff>
      <xdr:row>58</xdr:row>
      <xdr:rowOff>10134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26661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13674</xdr:rowOff>
    </xdr:from>
    <xdr:to>
      <xdr:col>6</xdr:col>
      <xdr:colOff>38100</xdr:colOff>
      <xdr:row>57</xdr:row>
      <xdr:rowOff>115274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131801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6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76433</xdr:rowOff>
    </xdr:from>
    <xdr:to>
      <xdr:col>24</xdr:col>
      <xdr:colOff>63500</xdr:colOff>
      <xdr:row>73</xdr:row>
      <xdr:rowOff>132029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92283"/>
          <a:ext cx="8382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132029</xdr:rowOff>
    </xdr:from>
    <xdr:to>
      <xdr:col>19</xdr:col>
      <xdr:colOff>177800</xdr:colOff>
      <xdr:row>75</xdr:row>
      <xdr:rowOff>26814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47879"/>
          <a:ext cx="889000" cy="23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26814</xdr:rowOff>
    </xdr:from>
    <xdr:to>
      <xdr:col>15</xdr:col>
      <xdr:colOff>50800</xdr:colOff>
      <xdr:row>76</xdr:row>
      <xdr:rowOff>74938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5564"/>
          <a:ext cx="889000" cy="21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74938</xdr:rowOff>
    </xdr:from>
    <xdr:to>
      <xdr:col>10</xdr:col>
      <xdr:colOff>114300</xdr:colOff>
      <xdr:row>76</xdr:row>
      <xdr:rowOff>146839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5138"/>
          <a:ext cx="889000" cy="7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25633</xdr:rowOff>
    </xdr:from>
    <xdr:to>
      <xdr:col>24</xdr:col>
      <xdr:colOff>114300</xdr:colOff>
      <xdr:row>73</xdr:row>
      <xdr:rowOff>127233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48510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9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81229</xdr:rowOff>
    </xdr:from>
    <xdr:to>
      <xdr:col>20</xdr:col>
      <xdr:colOff>38100</xdr:colOff>
      <xdr:row>74</xdr:row>
      <xdr:rowOff>11379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27906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7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147464</xdr:rowOff>
    </xdr:from>
    <xdr:to>
      <xdr:col>15</xdr:col>
      <xdr:colOff>101600</xdr:colOff>
      <xdr:row>75</xdr:row>
      <xdr:rowOff>77614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94141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24138</xdr:rowOff>
    </xdr:from>
    <xdr:to>
      <xdr:col>10</xdr:col>
      <xdr:colOff>165100</xdr:colOff>
      <xdr:row>76</xdr:row>
      <xdr:rowOff>125738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142264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96039</xdr:rowOff>
    </xdr:from>
    <xdr:to>
      <xdr:col>6</xdr:col>
      <xdr:colOff>38100</xdr:colOff>
      <xdr:row>77</xdr:row>
      <xdr:rowOff>26189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42716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73233</xdr:rowOff>
    </xdr:from>
    <xdr:to>
      <xdr:col>24</xdr:col>
      <xdr:colOff>63500</xdr:colOff>
      <xdr:row>96</xdr:row>
      <xdr:rowOff>85711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2433"/>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85711</xdr:rowOff>
    </xdr:from>
    <xdr:to>
      <xdr:col>19</xdr:col>
      <xdr:colOff>177800</xdr:colOff>
      <xdr:row>96</xdr:row>
      <xdr:rowOff>146210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4911"/>
          <a:ext cx="889000" cy="6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39323</xdr:rowOff>
    </xdr:from>
    <xdr:to>
      <xdr:col>15</xdr:col>
      <xdr:colOff>50800</xdr:colOff>
      <xdr:row>96</xdr:row>
      <xdr:rowOff>146210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98523"/>
          <a:ext cx="889000" cy="10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39323</xdr:rowOff>
    </xdr:from>
    <xdr:to>
      <xdr:col>10</xdr:col>
      <xdr:colOff>114300</xdr:colOff>
      <xdr:row>96</xdr:row>
      <xdr:rowOff>118038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98523"/>
          <a:ext cx="8890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22433</xdr:rowOff>
    </xdr:from>
    <xdr:to>
      <xdr:col>24</xdr:col>
      <xdr:colOff>114300</xdr:colOff>
      <xdr:row>96</xdr:row>
      <xdr:rowOff>124033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45310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34911</xdr:rowOff>
    </xdr:from>
    <xdr:to>
      <xdr:col>20</xdr:col>
      <xdr:colOff>38100</xdr:colOff>
      <xdr:row>96</xdr:row>
      <xdr:rowOff>136511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153038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95410</xdr:rowOff>
    </xdr:from>
    <xdr:to>
      <xdr:col>15</xdr:col>
      <xdr:colOff>101600</xdr:colOff>
      <xdr:row>97</xdr:row>
      <xdr:rowOff>25560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42087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159973</xdr:rowOff>
    </xdr:from>
    <xdr:to>
      <xdr:col>10</xdr:col>
      <xdr:colOff>165100</xdr:colOff>
      <xdr:row>96</xdr:row>
      <xdr:rowOff>90123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106650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2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67238</xdr:rowOff>
    </xdr:from>
    <xdr:to>
      <xdr:col>6</xdr:col>
      <xdr:colOff>38100</xdr:colOff>
      <xdr:row>96</xdr:row>
      <xdr:rowOff>168838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13915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0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23692</xdr:rowOff>
    </xdr:from>
    <xdr:to>
      <xdr:col>55</xdr:col>
      <xdr:colOff>0</xdr:colOff>
      <xdr:row>56</xdr:row>
      <xdr:rowOff>73799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81992"/>
          <a:ext cx="838200" cy="3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61901</xdr:rowOff>
    </xdr:from>
    <xdr:to>
      <xdr:col>50</xdr:col>
      <xdr:colOff>114300</xdr:colOff>
      <xdr:row>54</xdr:row>
      <xdr:rowOff>23692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148751"/>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61901</xdr:rowOff>
    </xdr:from>
    <xdr:to>
      <xdr:col>45</xdr:col>
      <xdr:colOff>177800</xdr:colOff>
      <xdr:row>56</xdr:row>
      <xdr:rowOff>156518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48751"/>
          <a:ext cx="889000" cy="6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156518</xdr:rowOff>
    </xdr:from>
    <xdr:to>
      <xdr:col>41</xdr:col>
      <xdr:colOff>50800</xdr:colOff>
      <xdr:row>57</xdr:row>
      <xdr:rowOff>4146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57718"/>
          <a:ext cx="889000" cy="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22999</xdr:rowOff>
    </xdr:from>
    <xdr:to>
      <xdr:col>55</xdr:col>
      <xdr:colOff>50800</xdr:colOff>
      <xdr:row>56</xdr:row>
      <xdr:rowOff>124599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45876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144342</xdr:rowOff>
    </xdr:from>
    <xdr:to>
      <xdr:col>50</xdr:col>
      <xdr:colOff>165100</xdr:colOff>
      <xdr:row>54</xdr:row>
      <xdr:rowOff>74492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3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91019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00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11101</xdr:rowOff>
    </xdr:from>
    <xdr:to>
      <xdr:col>46</xdr:col>
      <xdr:colOff>38100</xdr:colOff>
      <xdr:row>53</xdr:row>
      <xdr:rowOff>112701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129228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87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105718</xdr:rowOff>
    </xdr:from>
    <xdr:to>
      <xdr:col>41</xdr:col>
      <xdr:colOff>101600</xdr:colOff>
      <xdr:row>57</xdr:row>
      <xdr:rowOff>35868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0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52395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8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124796</xdr:rowOff>
    </xdr:from>
    <xdr:to>
      <xdr:col>36</xdr:col>
      <xdr:colOff>165100</xdr:colOff>
      <xdr:row>57</xdr:row>
      <xdr:rowOff>54946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71473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79693</xdr:rowOff>
    </xdr:from>
    <xdr:to>
      <xdr:col>55</xdr:col>
      <xdr:colOff>0</xdr:colOff>
      <xdr:row>77</xdr:row>
      <xdr:rowOff>109745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81343"/>
          <a:ext cx="838200" cy="3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39528</xdr:rowOff>
    </xdr:from>
    <xdr:to>
      <xdr:col>50</xdr:col>
      <xdr:colOff>114300</xdr:colOff>
      <xdr:row>77</xdr:row>
      <xdr:rowOff>109745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41178"/>
          <a:ext cx="889000" cy="7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168207</xdr:rowOff>
    </xdr:from>
    <xdr:to>
      <xdr:col>45</xdr:col>
      <xdr:colOff>177800</xdr:colOff>
      <xdr:row>77</xdr:row>
      <xdr:rowOff>39528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9840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91389</xdr:rowOff>
    </xdr:from>
    <xdr:to>
      <xdr:col>41</xdr:col>
      <xdr:colOff>50800</xdr:colOff>
      <xdr:row>76</xdr:row>
      <xdr:rowOff>168207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607239"/>
          <a:ext cx="889000" cy="59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28893</xdr:rowOff>
    </xdr:from>
    <xdr:to>
      <xdr:col>55</xdr:col>
      <xdr:colOff>50800</xdr:colOff>
      <xdr:row>77</xdr:row>
      <xdr:rowOff>130493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51770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58945</xdr:rowOff>
    </xdr:from>
    <xdr:to>
      <xdr:col>50</xdr:col>
      <xdr:colOff>165100</xdr:colOff>
      <xdr:row>77</xdr:row>
      <xdr:rowOff>160545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160178</xdr:rowOff>
    </xdr:from>
    <xdr:to>
      <xdr:col>46</xdr:col>
      <xdr:colOff>38100</xdr:colOff>
      <xdr:row>77</xdr:row>
      <xdr:rowOff>90328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117407</xdr:rowOff>
    </xdr:from>
    <xdr:to>
      <xdr:col>41</xdr:col>
      <xdr:colOff>101600</xdr:colOff>
      <xdr:row>77</xdr:row>
      <xdr:rowOff>47557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64084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2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40589</xdr:rowOff>
    </xdr:from>
    <xdr:to>
      <xdr:col>36</xdr:col>
      <xdr:colOff>165100</xdr:colOff>
      <xdr:row>73</xdr:row>
      <xdr:rowOff>142189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5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158716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33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16836</xdr:rowOff>
    </xdr:from>
    <xdr:to>
      <xdr:col>55</xdr:col>
      <xdr:colOff>0</xdr:colOff>
      <xdr:row>97</xdr:row>
      <xdr:rowOff>29062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6036"/>
          <a:ext cx="838200" cy="18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29062</xdr:rowOff>
    </xdr:from>
    <xdr:to>
      <xdr:col>50</xdr:col>
      <xdr:colOff>114300</xdr:colOff>
      <xdr:row>97</xdr:row>
      <xdr:rowOff>32902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5971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32902</xdr:rowOff>
    </xdr:from>
    <xdr:to>
      <xdr:col>45</xdr:col>
      <xdr:colOff>177800</xdr:colOff>
      <xdr:row>97</xdr:row>
      <xdr:rowOff>67289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63552"/>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27566</xdr:rowOff>
    </xdr:from>
    <xdr:to>
      <xdr:col>41</xdr:col>
      <xdr:colOff>50800</xdr:colOff>
      <xdr:row>97</xdr:row>
      <xdr:rowOff>67289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58216"/>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137486</xdr:rowOff>
    </xdr:from>
    <xdr:to>
      <xdr:col>55</xdr:col>
      <xdr:colOff>50800</xdr:colOff>
      <xdr:row>96</xdr:row>
      <xdr:rowOff>67636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160363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149712</xdr:rowOff>
    </xdr:from>
    <xdr:to>
      <xdr:col>50</xdr:col>
      <xdr:colOff>165100</xdr:colOff>
      <xdr:row>97</xdr:row>
      <xdr:rowOff>79862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96389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8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153552</xdr:rowOff>
    </xdr:from>
    <xdr:to>
      <xdr:col>46</xdr:col>
      <xdr:colOff>38100</xdr:colOff>
      <xdr:row>97</xdr:row>
      <xdr:rowOff>83702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100229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16489</xdr:rowOff>
    </xdr:from>
    <xdr:to>
      <xdr:col>41</xdr:col>
      <xdr:colOff>101600</xdr:colOff>
      <xdr:row>97</xdr:row>
      <xdr:rowOff>118089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134616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2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148216</xdr:rowOff>
    </xdr:from>
    <xdr:to>
      <xdr:col>36</xdr:col>
      <xdr:colOff>165100</xdr:colOff>
      <xdr:row>97</xdr:row>
      <xdr:rowOff>78366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94893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8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11531</xdr:rowOff>
    </xdr:from>
    <xdr:to>
      <xdr:col>85</xdr:col>
      <xdr:colOff>127000</xdr:colOff>
      <xdr:row>37</xdr:row>
      <xdr:rowOff>73928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55181"/>
          <a:ext cx="838200" cy="6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53846</xdr:rowOff>
    </xdr:from>
    <xdr:to>
      <xdr:col>81</xdr:col>
      <xdr:colOff>50800</xdr:colOff>
      <xdr:row>37</xdr:row>
      <xdr:rowOff>73928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97496"/>
          <a:ext cx="889000" cy="2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13269</xdr:rowOff>
    </xdr:from>
    <xdr:to>
      <xdr:col>76</xdr:col>
      <xdr:colOff>114300</xdr:colOff>
      <xdr:row>37</xdr:row>
      <xdr:rowOff>53846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5691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71181</xdr:rowOff>
    </xdr:from>
    <xdr:to>
      <xdr:col>71</xdr:col>
      <xdr:colOff>177800</xdr:colOff>
      <xdr:row>37</xdr:row>
      <xdr:rowOff>13269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43381"/>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132181</xdr:rowOff>
    </xdr:from>
    <xdr:to>
      <xdr:col>85</xdr:col>
      <xdr:colOff>177800</xdr:colOff>
      <xdr:row>37</xdr:row>
      <xdr:rowOff>62331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155058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23128</xdr:rowOff>
    </xdr:from>
    <xdr:to>
      <xdr:col>81</xdr:col>
      <xdr:colOff>101600</xdr:colOff>
      <xdr:row>37</xdr:row>
      <xdr:rowOff>124728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141255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3046</xdr:rowOff>
    </xdr:from>
    <xdr:to>
      <xdr:col>76</xdr:col>
      <xdr:colOff>165100</xdr:colOff>
      <xdr:row>37</xdr:row>
      <xdr:rowOff>104646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121173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133919</xdr:rowOff>
    </xdr:from>
    <xdr:to>
      <xdr:col>72</xdr:col>
      <xdr:colOff>38100</xdr:colOff>
      <xdr:row>37</xdr:row>
      <xdr:rowOff>64069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0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80596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8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20381</xdr:rowOff>
    </xdr:from>
    <xdr:to>
      <xdr:col>67</xdr:col>
      <xdr:colOff>101600</xdr:colOff>
      <xdr:row>36</xdr:row>
      <xdr:rowOff>121981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138508</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6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165857</xdr:rowOff>
    </xdr:from>
    <xdr:to>
      <xdr:col>85</xdr:col>
      <xdr:colOff>127000</xdr:colOff>
      <xdr:row>57</xdr:row>
      <xdr:rowOff>167364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38507"/>
          <a:ext cx="8382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165857</xdr:rowOff>
    </xdr:from>
    <xdr:to>
      <xdr:col>81</xdr:col>
      <xdr:colOff>50800</xdr:colOff>
      <xdr:row>58</xdr:row>
      <xdr:rowOff>22806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38507"/>
          <a:ext cx="889000" cy="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22806</xdr:rowOff>
    </xdr:from>
    <xdr:to>
      <xdr:col>76</xdr:col>
      <xdr:colOff>114300</xdr:colOff>
      <xdr:row>58</xdr:row>
      <xdr:rowOff>43139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66906"/>
          <a:ext cx="889000" cy="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29575</xdr:rowOff>
    </xdr:from>
    <xdr:to>
      <xdr:col>71</xdr:col>
      <xdr:colOff>177800</xdr:colOff>
      <xdr:row>58</xdr:row>
      <xdr:rowOff>43139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73675"/>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116564</xdr:rowOff>
    </xdr:from>
    <xdr:to>
      <xdr:col>85</xdr:col>
      <xdr:colOff>177800</xdr:colOff>
      <xdr:row>58</xdr:row>
      <xdr:rowOff>46714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94991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115057</xdr:rowOff>
    </xdr:from>
    <xdr:to>
      <xdr:col>81</xdr:col>
      <xdr:colOff>101600</xdr:colOff>
      <xdr:row>58</xdr:row>
      <xdr:rowOff>45207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6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143456</xdr:rowOff>
    </xdr:from>
    <xdr:to>
      <xdr:col>76</xdr:col>
      <xdr:colOff>165100</xdr:colOff>
      <xdr:row>58</xdr:row>
      <xdr:rowOff>73606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90133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163789</xdr:rowOff>
    </xdr:from>
    <xdr:to>
      <xdr:col>72</xdr:col>
      <xdr:colOff>38100</xdr:colOff>
      <xdr:row>58</xdr:row>
      <xdr:rowOff>93939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85066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2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150225</xdr:rowOff>
    </xdr:from>
    <xdr:to>
      <xdr:col>67</xdr:col>
      <xdr:colOff>101600</xdr:colOff>
      <xdr:row>58</xdr:row>
      <xdr:rowOff>80375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96902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9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54470</xdr:rowOff>
    </xdr:from>
    <xdr:to>
      <xdr:col>85</xdr:col>
      <xdr:colOff>127000</xdr:colOff>
      <xdr:row>93</xdr:row>
      <xdr:rowOff>71782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99320"/>
          <a:ext cx="8382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71782</xdr:rowOff>
    </xdr:from>
    <xdr:to>
      <xdr:col>81</xdr:col>
      <xdr:colOff>50800</xdr:colOff>
      <xdr:row>93</xdr:row>
      <xdr:rowOff>168842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16632"/>
          <a:ext cx="889000" cy="9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168842</xdr:rowOff>
    </xdr:from>
    <xdr:to>
      <xdr:col>76</xdr:col>
      <xdr:colOff>114300</xdr:colOff>
      <xdr:row>94</xdr:row>
      <xdr:rowOff>166091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13692"/>
          <a:ext cx="889000" cy="1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166091</xdr:rowOff>
    </xdr:from>
    <xdr:to>
      <xdr:col>71</xdr:col>
      <xdr:colOff>177800</xdr:colOff>
      <xdr:row>95</xdr:row>
      <xdr:rowOff>28707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82391"/>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3670</xdr:rowOff>
    </xdr:from>
    <xdr:to>
      <xdr:col>85</xdr:col>
      <xdr:colOff>177800</xdr:colOff>
      <xdr:row>93</xdr:row>
      <xdr:rowOff>105270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26547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9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20982</xdr:rowOff>
    </xdr:from>
    <xdr:to>
      <xdr:col>81</xdr:col>
      <xdr:colOff>101600</xdr:colOff>
      <xdr:row>93</xdr:row>
      <xdr:rowOff>122582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139109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74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118042</xdr:rowOff>
    </xdr:from>
    <xdr:to>
      <xdr:col>76</xdr:col>
      <xdr:colOff>165100</xdr:colOff>
      <xdr:row>94</xdr:row>
      <xdr:rowOff>48192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64719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8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115291</xdr:rowOff>
    </xdr:from>
    <xdr:to>
      <xdr:col>72</xdr:col>
      <xdr:colOff>38100</xdr:colOff>
      <xdr:row>95</xdr:row>
      <xdr:rowOff>45441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61968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00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149357</xdr:rowOff>
    </xdr:from>
    <xdr:to>
      <xdr:col>67</xdr:col>
      <xdr:colOff>101600</xdr:colOff>
      <xdr:row>95</xdr:row>
      <xdr:rowOff>79507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96034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04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類似団体の平均を上回っているが、これは、類似団体における人口規模が</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人未満であるのに対し、当村の人口は約</a:t>
          </a:r>
          <a:r>
            <a:rPr kumimoji="1" lang="en-US" altLang="ja-JP" sz="1100" b="0" i="0" baseline="0">
              <a:solidFill>
                <a:schemeClr val="dk1"/>
              </a:solidFill>
              <a:effectLst/>
              <a:latin typeface="+mn-lt"/>
              <a:ea typeface="+mn-ea"/>
              <a:cs typeface="+mn-cs"/>
            </a:rPr>
            <a:t>950</a:t>
          </a:r>
          <a:r>
            <a:rPr kumimoji="1" lang="ja-JP" altLang="ja-JP" sz="1100" b="0" i="0" baseline="0">
              <a:solidFill>
                <a:schemeClr val="dk1"/>
              </a:solidFill>
              <a:effectLst/>
              <a:latin typeface="+mn-lt"/>
              <a:ea typeface="+mn-ea"/>
              <a:cs typeface="+mn-cs"/>
            </a:rPr>
            <a:t>人と規模が違う点にあり、必ずしも人口規模に単純比例するものではないが、行政経費全体をもって今後も健全化に努める。なお、公債費については、</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年度に過疎対策事業債の一部繰上償還を実施したことにより増加した。今後も施策の重点化を図りながら新規地方債の発行の抑制に努めていく。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北海道西興部村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a:effectLst/>
            </a:rPr>
            <a:t>財政調整基金の繰入が増加しており、実質単年度収支は下落傾向で推移している。</a:t>
          </a:r>
          <a:endParaRPr lang="ja-JP" altLang="ja-JP">
            <a:effectLst/>
          </a:endParaRPr>
        </a:p>
        <a:p>
          <a:pPr eaLnBrk="1" fontAlgn="auto" latinLnBrk="0" hangingPunct="1"/>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北海道西興部村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各特別会計において赤字額は発生していないことから、結果的に連結実質赤字比率は算定されない状況となっている。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2868224</v>
      </c>
      <c r="BO4" s="436"/>
      <c r="BP4" s="436"/>
      <c r="BQ4" s="436"/>
      <c r="BR4" s="436"/>
      <c r="BS4" s="436"/>
      <c r="BT4" s="436"/>
      <c r="BU4" s="437"/>
      <c r="BV4" s="435">
        <v>3062871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3.5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2797914</v>
      </c>
      <c r="BO5" s="407"/>
      <c r="BP5" s="407"/>
      <c r="BQ5" s="407"/>
      <c r="BR5" s="407"/>
      <c r="BS5" s="407"/>
      <c r="BT5" s="407"/>
      <c r="BU5" s="408"/>
      <c r="BV5" s="406">
        <v>3002625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v>
      </c>
      <c r="CU5" s="404"/>
      <c r="CV5" s="404"/>
      <c r="CW5" s="404"/>
      <c r="CX5" s="404"/>
      <c r="CY5" s="404"/>
      <c r="CZ5" s="404"/>
      <c r="DA5" s="405"/>
      <c r="DB5" s="403">
        <v>78.400000000000006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70310</v>
      </c>
      <c r="BO6" s="407"/>
      <c r="BP6" s="407"/>
      <c r="BQ6" s="407"/>
      <c r="BR6" s="407"/>
      <c r="BS6" s="407"/>
      <c r="BT6" s="407"/>
      <c r="BU6" s="408"/>
      <c r="BV6" s="406">
        <v>60246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v>
      </c>
      <c r="CU6" s="550"/>
      <c r="CV6" s="550"/>
      <c r="CW6" s="550"/>
      <c r="CX6" s="550"/>
      <c r="CY6" s="550"/>
      <c r="CZ6" s="550"/>
      <c r="DA6" s="551"/>
      <c r="DB6" s="549">
        <v>78.400000000000006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700</v>
      </c>
      <c r="BO7" s="407"/>
      <c r="BP7" s="407"/>
      <c r="BQ7" s="407"/>
      <c r="BR7" s="407"/>
      <c r="BS7" s="407"/>
      <c r="BT7" s="407"/>
      <c r="BU7" s="408"/>
      <c r="BV7" s="406">
        <v>1311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1590675</v>
      </c>
      <c r="CU7" s="407"/>
      <c r="CV7" s="407"/>
      <c r="CW7" s="407"/>
      <c r="CX7" s="407"/>
      <c r="CY7" s="407"/>
      <c r="CZ7" s="407"/>
      <c r="DA7" s="408"/>
      <c r="DB7" s="406">
        <v>1704474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69610</v>
      </c>
      <c r="BO8" s="407"/>
      <c r="BP8" s="407"/>
      <c r="BQ8" s="407"/>
      <c r="BR8" s="407"/>
      <c r="BS8" s="407"/>
      <c r="BT8" s="407"/>
      <c r="BU8" s="408"/>
      <c r="BV8" s="406">
        <v>58935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1053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10675</v>
      </c>
      <c r="BO9" s="407"/>
      <c r="BP9" s="407"/>
      <c r="BQ9" s="407"/>
      <c r="BR9" s="407"/>
      <c r="BS9" s="407"/>
      <c r="BT9" s="407"/>
      <c r="BU9" s="408"/>
      <c r="BV9" s="406">
        <v>26424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23.9</v>
      </c>
      <c r="CU9" s="404"/>
      <c r="CV9" s="404"/>
      <c r="CW9" s="404"/>
      <c r="CX9" s="404"/>
      <c r="CY9" s="404"/>
      <c r="CZ9" s="404"/>
      <c r="DA9" s="405"/>
      <c r="DB9" s="403">
        <v>23.3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1116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52389</v>
      </c>
      <c r="BO10" s="407"/>
      <c r="BP10" s="407"/>
      <c r="BQ10" s="407"/>
      <c r="BR10" s="407"/>
      <c r="BS10" s="407"/>
      <c r="BT10" s="407"/>
      <c r="BU10" s="408"/>
      <c r="BV10" s="406">
        <v>37236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956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44419</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912</v>
      </c>
      <c r="S13" s="494"/>
      <c r="T13" s="494"/>
      <c r="U13" s="494"/>
      <c r="V13" s="495"/>
      <c r="W13" s="496" t="s">
        <v>131</v>
      </c>
      <c r="X13" s="392"/>
      <c r="Y13" s="392"/>
      <c r="Z13" s="392"/>
      <c r="AA13" s="392"/>
      <c r="AB13" s="393"/>
      <c r="AC13" s="359">
        <v>112</v>
      </c>
      <c r="AD13" s="360"/>
      <c r="AE13" s="360"/>
      <c r="AF13" s="360"/>
      <c r="AG13" s="361"/>
      <c r="AH13" s="359">
        <v>110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18645</v>
      </c>
      <c r="BO13" s="407"/>
      <c r="BP13" s="407"/>
      <c r="BQ13" s="407"/>
      <c r="BR13" s="407"/>
      <c r="BS13" s="407"/>
      <c r="BT13" s="407"/>
      <c r="BU13" s="408"/>
      <c r="BV13" s="406">
        <v>63660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10.5</v>
      </c>
      <c r="CU13" s="404"/>
      <c r="CV13" s="404"/>
      <c r="CW13" s="404"/>
      <c r="CX13" s="404"/>
      <c r="CY13" s="404"/>
      <c r="CZ13" s="404"/>
      <c r="DA13" s="405"/>
      <c r="DB13" s="403">
        <v>9.1999999999999993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981</v>
      </c>
      <c r="S14" s="494"/>
      <c r="T14" s="494"/>
      <c r="U14" s="494"/>
      <c r="V14" s="495"/>
      <c r="W14" s="497"/>
      <c r="X14" s="395"/>
      <c r="Y14" s="395"/>
      <c r="Z14" s="395"/>
      <c r="AA14" s="395"/>
      <c r="AB14" s="396"/>
      <c r="AC14" s="486">
        <v>20.100000000000001</v>
      </c>
      <c r="AD14" s="487"/>
      <c r="AE14" s="487"/>
      <c r="AF14" s="487"/>
      <c r="AG14" s="488"/>
      <c r="AH14" s="486">
        <v>20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948</v>
      </c>
      <c r="S15" s="494"/>
      <c r="T15" s="494"/>
      <c r="U15" s="494"/>
      <c r="V15" s="495"/>
      <c r="W15" s="496" t="s">
        <v>137</v>
      </c>
      <c r="X15" s="392"/>
      <c r="Y15" s="392"/>
      <c r="Z15" s="392"/>
      <c r="AA15" s="392"/>
      <c r="AB15" s="393"/>
      <c r="AC15" s="359">
        <v>88</v>
      </c>
      <c r="AD15" s="360"/>
      <c r="AE15" s="360"/>
      <c r="AF15" s="360"/>
      <c r="AG15" s="361"/>
      <c r="AH15" s="359">
        <v>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150597</v>
      </c>
      <c r="BO15" s="436"/>
      <c r="BP15" s="436"/>
      <c r="BQ15" s="436"/>
      <c r="BR15" s="436"/>
      <c r="BS15" s="436"/>
      <c r="BT15" s="436"/>
      <c r="BU15" s="437"/>
      <c r="BV15" s="435">
        <v>141167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15.8</v>
      </c>
      <c r="AD16" s="487"/>
      <c r="AE16" s="487"/>
      <c r="AF16" s="487"/>
      <c r="AG16" s="488"/>
      <c r="AH16" s="486">
        <v>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1560403</v>
      </c>
      <c r="BO16" s="407"/>
      <c r="BP16" s="407"/>
      <c r="BQ16" s="407"/>
      <c r="BR16" s="407"/>
      <c r="BS16" s="407"/>
      <c r="BT16" s="407"/>
      <c r="BU16" s="408"/>
      <c r="BV16" s="406">
        <v>1571816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357</v>
      </c>
      <c r="AD17" s="360"/>
      <c r="AE17" s="360"/>
      <c r="AF17" s="360"/>
      <c r="AG17" s="361"/>
      <c r="AH17" s="359">
        <v>341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178340</v>
      </c>
      <c r="BO17" s="407"/>
      <c r="BP17" s="407"/>
      <c r="BQ17" s="407"/>
      <c r="BR17" s="407"/>
      <c r="BS17" s="407"/>
      <c r="BT17" s="407"/>
      <c r="BU17" s="408"/>
      <c r="BV17" s="406">
        <v>167357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308.08</v>
      </c>
      <c r="M18" s="459"/>
      <c r="N18" s="459"/>
      <c r="O18" s="459"/>
      <c r="P18" s="459"/>
      <c r="Q18" s="459"/>
      <c r="R18" s="460"/>
      <c r="S18" s="460"/>
      <c r="T18" s="460"/>
      <c r="U18" s="460"/>
      <c r="V18" s="461"/>
      <c r="W18" s="477"/>
      <c r="X18" s="478"/>
      <c r="Y18" s="478"/>
      <c r="Z18" s="478"/>
      <c r="AA18" s="478"/>
      <c r="AB18" s="502"/>
      <c r="AC18" s="376">
        <v>64.099999999999994</v>
      </c>
      <c r="AD18" s="377"/>
      <c r="AE18" s="377"/>
      <c r="AF18" s="377"/>
      <c r="AG18" s="462"/>
      <c r="AH18" s="376">
        <v>62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1406068</v>
      </c>
      <c r="BO18" s="407"/>
      <c r="BP18" s="407"/>
      <c r="BQ18" s="407"/>
      <c r="BR18" s="407"/>
      <c r="BS18" s="407"/>
      <c r="BT18" s="407"/>
      <c r="BU18" s="408"/>
      <c r="BV18" s="406">
        <v>1344450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1802205</v>
      </c>
      <c r="BO19" s="407"/>
      <c r="BP19" s="407"/>
      <c r="BQ19" s="407"/>
      <c r="BR19" s="407"/>
      <c r="BS19" s="407"/>
      <c r="BT19" s="407"/>
      <c r="BU19" s="408"/>
      <c r="BV19" s="406">
        <v>1864780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3472110</v>
      </c>
      <c r="BO22" s="436"/>
      <c r="BP22" s="436"/>
      <c r="BQ22" s="436"/>
      <c r="BR22" s="436"/>
      <c r="BS22" s="436"/>
      <c r="BT22" s="436"/>
      <c r="BU22" s="437"/>
      <c r="BV22" s="435">
        <v>3742538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3243695</v>
      </c>
      <c r="BO23" s="407"/>
      <c r="BP23" s="407"/>
      <c r="BQ23" s="407"/>
      <c r="BR23" s="407"/>
      <c r="BS23" s="407"/>
      <c r="BT23" s="407"/>
      <c r="BU23" s="408"/>
      <c r="BV23" s="406">
        <v>3485366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44</v>
      </c>
      <c r="AI24" s="360"/>
      <c r="AJ24" s="360"/>
      <c r="AK24" s="360"/>
      <c r="AL24" s="361"/>
      <c r="AM24" s="359">
        <v>128964</v>
      </c>
      <c r="AN24" s="360"/>
      <c r="AO24" s="360"/>
      <c r="AP24" s="360"/>
      <c r="AQ24" s="360"/>
      <c r="AR24" s="361"/>
      <c r="AS24" s="359">
        <v>2931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3389270</v>
      </c>
      <c r="BO24" s="407"/>
      <c r="BP24" s="407"/>
      <c r="BQ24" s="407"/>
      <c r="BR24" s="407"/>
      <c r="BS24" s="407"/>
      <c r="BT24" s="407"/>
      <c r="BU24" s="408"/>
      <c r="BV24" s="406">
        <v>3610317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102519</v>
      </c>
      <c r="BO25" s="436"/>
      <c r="BP25" s="436"/>
      <c r="BQ25" s="436"/>
      <c r="BR25" s="436"/>
      <c r="BS25" s="436"/>
      <c r="BT25" s="436"/>
      <c r="BU25" s="437"/>
      <c r="BV25" s="435">
        <v>6839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2600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2090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716111</v>
      </c>
      <c r="BO28" s="436"/>
      <c r="BP28" s="436"/>
      <c r="BQ28" s="436"/>
      <c r="BR28" s="436"/>
      <c r="BS28" s="436"/>
      <c r="BT28" s="436"/>
      <c r="BU28" s="437"/>
      <c r="BV28" s="435">
        <v>708141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6</v>
      </c>
      <c r="M29" s="360"/>
      <c r="N29" s="360"/>
      <c r="O29" s="360"/>
      <c r="P29" s="361"/>
      <c r="Q29" s="359">
        <v>1750</v>
      </c>
      <c r="R29" s="360"/>
      <c r="S29" s="360"/>
      <c r="T29" s="360"/>
      <c r="U29" s="360"/>
      <c r="V29" s="361"/>
      <c r="W29" s="450"/>
      <c r="X29" s="451"/>
      <c r="Y29" s="452"/>
      <c r="Z29" s="362" t="s">
        <v>177</v>
      </c>
      <c r="AA29" s="363"/>
      <c r="AB29" s="363"/>
      <c r="AC29" s="363"/>
      <c r="AD29" s="363"/>
      <c r="AE29" s="363"/>
      <c r="AF29" s="363"/>
      <c r="AG29" s="364"/>
      <c r="AH29" s="359">
        <v>44</v>
      </c>
      <c r="AI29" s="360"/>
      <c r="AJ29" s="360"/>
      <c r="AK29" s="360"/>
      <c r="AL29" s="361"/>
      <c r="AM29" s="359">
        <v>128964</v>
      </c>
      <c r="AN29" s="360"/>
      <c r="AO29" s="360"/>
      <c r="AP29" s="360"/>
      <c r="AQ29" s="360"/>
      <c r="AR29" s="361"/>
      <c r="AS29" s="359">
        <v>2931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562269</v>
      </c>
      <c r="BO29" s="407"/>
      <c r="BP29" s="407"/>
      <c r="BQ29" s="407"/>
      <c r="BR29" s="407"/>
      <c r="BS29" s="407"/>
      <c r="BT29" s="407"/>
      <c r="BU29" s="408"/>
      <c r="BV29" s="406">
        <v>561861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1304230</v>
      </c>
      <c r="BO30" s="441"/>
      <c r="BP30" s="441"/>
      <c r="BQ30" s="441"/>
      <c r="BR30" s="441"/>
      <c r="BS30" s="441"/>
      <c r="BT30" s="441"/>
      <c r="BU30" s="442"/>
      <c r="BV30" s="440">
        <v>1511427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網走地方教育研修センター組合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オホーツク楽器工業株式会社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紋別地区消防組合</v>
      </c>
      <c r="BZ35" s="355"/>
      <c r="CA35" s="355"/>
      <c r="CB35" s="355"/>
      <c r="CC35" s="355"/>
      <c r="CD35" s="355"/>
      <c r="CE35" s="355"/>
      <c r="CF35" s="355"/>
      <c r="CG35" s="355"/>
      <c r="CH35" s="355"/>
      <c r="CI35" s="355"/>
      <c r="CJ35" s="355"/>
      <c r="CK35" s="355"/>
      <c r="CL35" s="355"/>
      <c r="CM35" s="355"/>
      <c r="CN35" s="163"/>
      <c r="CO35" s="354">
        <f t="shared" ref="CO35:CO43" si="3">IF(CQ35="","",CO34+1)</f>
        <v>12</v>
      </c>
      <c r="CP35" s="354"/>
      <c r="CQ35" s="355" t="str">
        <f>IF('各会計、関係団体の財政状況及び健全化判断比率'!BS8="","",'各会計、関係団体の財政状況及び健全化判断比率'!BS8)</f>
        <v>株式会社森夢</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西紋別地区環境衛生組合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広域紋別病院企業団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ersycv6QbmHY7ztbzMWcGC1mJ+U1wWaOiBT/rT8fx7hn6L1nhYLrVJ92eXf/D/X2bVowU+mmVGsta8J21BZpg==" saltValue="pikAsS6+wfFpJf10dKex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5" sqref="K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1.76</v>
      </c>
      <c r="G34" s="33">
        <v>4.78</v>
      </c>
      <c r="H34" s="33">
        <v>2.0499999999999998</v>
      </c>
      <c r="I34" s="33">
        <v>3.45</v>
      </c>
      <c r="J34" s="34">
        <v>4.37</v>
      </c>
      <c r="K34" s="22"/>
      <c r="L34" s="22"/>
      <c r="M34" s="22"/>
      <c r="N34" s="22"/>
      <c r="O34" s="22"/>
      <c r="P34" s="22"/>
    </row>
    <row r="35" spans="1:16" ht="39" customHeight="1" x14ac:dyDescent="0.15">
      <c r="A35" s="22"/>
      <c r="B35" s="35"/>
      <c r="C35" s="1132" t="s">
        <v>531</v>
      </c>
      <c r="D35" s="1132"/>
      <c r="E35" s="1133"/>
      <c r="F35" s="36">
        <v>2.3199999999999998</v>
      </c>
      <c r="G35" s="37">
        <v>1.21</v>
      </c>
      <c r="H35" s="37">
        <v>0.52</v>
      </c>
      <c r="I35" s="37">
        <v>0.38</v>
      </c>
      <c r="J35" s="38">
        <v>0.62</v>
      </c>
      <c r="K35" s="22"/>
      <c r="L35" s="22"/>
      <c r="M35" s="22"/>
      <c r="N35" s="22"/>
      <c r="O35" s="22"/>
      <c r="P35" s="22"/>
    </row>
    <row r="36" spans="1:16" ht="39" customHeight="1" x14ac:dyDescent="0.15">
      <c r="A36" s="22"/>
      <c r="B36" s="35"/>
      <c r="C36" s="1132" t="s">
        <v>532</v>
      </c>
      <c r="D36" s="1132"/>
      <c r="E36" s="1133"/>
      <c r="F36" s="36" t="s">
        <v>485</v>
      </c>
      <c r="G36" s="37" t="s">
        <v>485</v>
      </c>
      <c r="H36" s="37" t="s">
        <v>485</v>
      </c>
      <c r="I36" s="37" t="s">
        <v>485</v>
      </c>
      <c r="J36" s="38">
        <v>0.15</v>
      </c>
      <c r="K36" s="22"/>
      <c r="L36" s="22"/>
      <c r="M36" s="22"/>
      <c r="N36" s="22"/>
      <c r="O36" s="22"/>
      <c r="P36" s="22"/>
    </row>
    <row r="37" spans="1:16" ht="39" customHeight="1" x14ac:dyDescent="0.15">
      <c r="A37" s="22"/>
      <c r="B37" s="35"/>
      <c r="C37" s="1132" t="s">
        <v>533</v>
      </c>
      <c r="D37" s="1132"/>
      <c r="E37" s="1133"/>
      <c r="F37" s="36" t="s">
        <v>485</v>
      </c>
      <c r="G37" s="37" t="s">
        <v>485</v>
      </c>
      <c r="H37" s="37" t="s">
        <v>485</v>
      </c>
      <c r="I37" s="37" t="s">
        <v>485</v>
      </c>
      <c r="J37" s="38">
        <v>0.14000000000000001</v>
      </c>
      <c r="K37" s="22"/>
      <c r="L37" s="22"/>
      <c r="M37" s="22"/>
      <c r="N37" s="22"/>
      <c r="O37" s="22"/>
      <c r="P37" s="22"/>
    </row>
    <row r="38" spans="1:16" ht="39" customHeight="1" x14ac:dyDescent="0.15">
      <c r="A38" s="22"/>
      <c r="B38" s="35"/>
      <c r="C38" s="1132" t="s">
        <v>534</v>
      </c>
      <c r="D38" s="1132"/>
      <c r="E38" s="1133"/>
      <c r="F38" s="36">
        <v>0.53</v>
      </c>
      <c r="G38" s="37">
        <v>0.16</v>
      </c>
      <c r="H38" s="37">
        <v>0</v>
      </c>
      <c r="I38" s="37">
        <v>0.18</v>
      </c>
      <c r="J38" s="38">
        <v>0.02</v>
      </c>
      <c r="K38" s="22"/>
      <c r="L38" s="22"/>
      <c r="M38" s="22"/>
      <c r="N38" s="22"/>
      <c r="O38" s="22"/>
      <c r="P38" s="22"/>
    </row>
    <row r="39" spans="1:16" ht="39" customHeight="1" x14ac:dyDescent="0.15">
      <c r="A39" s="22"/>
      <c r="B39" s="35"/>
      <c r="C39" s="1132" t="s">
        <v>535</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0.08</v>
      </c>
      <c r="G43" s="42">
        <v>0.09</v>
      </c>
      <c r="H43" s="42">
        <v>0.08</v>
      </c>
      <c r="I43" s="42">
        <v>0.2</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RxCLGooY3Iq5jkVVzB6WfsRuoVYAcMbb+31xGL0LWKAVRrfnEzjXTOxUJfWBV1TpNiqkqAWgpwCLGcpuNl0OA==" saltValue="zewlMovkFZqPP9okLX28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390</v>
      </c>
      <c r="L45" s="58">
        <v>399</v>
      </c>
      <c r="M45" s="58">
        <v>489</v>
      </c>
      <c r="N45" s="58">
        <v>516</v>
      </c>
      <c r="O45" s="59">
        <v>511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50</v>
      </c>
      <c r="L48" s="62">
        <v>57</v>
      </c>
      <c r="M48" s="62">
        <v>57</v>
      </c>
      <c r="N48" s="62">
        <v>66</v>
      </c>
      <c r="O48" s="63">
        <v>59</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485</v>
      </c>
      <c r="L49" s="62" t="s">
        <v>485</v>
      </c>
      <c r="M49" s="62" t="s">
        <v>485</v>
      </c>
      <c r="N49" s="62" t="s">
        <v>485</v>
      </c>
      <c r="O49" s="63" t="s">
        <v>485</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364</v>
      </c>
      <c r="L52" s="62">
        <v>356</v>
      </c>
      <c r="M52" s="62">
        <v>438</v>
      </c>
      <c r="N52" s="62">
        <v>442</v>
      </c>
      <c r="O52" s="63">
        <v>414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76</v>
      </c>
      <c r="L53" s="67">
        <v>100</v>
      </c>
      <c r="M53" s="67">
        <v>108</v>
      </c>
      <c r="N53" s="67">
        <v>140</v>
      </c>
      <c r="O53" s="68">
        <v>156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95LWLD6xR3S3uefU7Sc4tC5n6hiHm/tiWLAM8STCFTW4UzmwyZLKEuf9onRf2J+N8fwdeBdBFL1nGthzcGvRg==" saltValue="sG6HYoBr49cKtAsqZTJr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P39" sqref="P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3991</v>
      </c>
      <c r="J41" s="331">
        <v>3784</v>
      </c>
      <c r="K41" s="331">
        <v>3768</v>
      </c>
      <c r="L41" s="331">
        <v>3743</v>
      </c>
      <c r="M41" s="332">
        <v>3472</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549</v>
      </c>
      <c r="J43" s="334">
        <v>526</v>
      </c>
      <c r="K43" s="334">
        <v>485</v>
      </c>
      <c r="L43" s="334">
        <v>483</v>
      </c>
      <c r="M43" s="335">
        <v>441</v>
      </c>
    </row>
    <row r="44" spans="2:13" ht="27.75" customHeight="1" x14ac:dyDescent="0.15">
      <c r="B44" s="1171"/>
      <c r="C44" s="1172"/>
      <c r="D44" s="104"/>
      <c r="E44" s="1175" t="s">
        <v>34</v>
      </c>
      <c r="F44" s="1175"/>
      <c r="G44" s="1175"/>
      <c r="H44" s="1176"/>
      <c r="I44" s="333">
        <v>14</v>
      </c>
      <c r="J44" s="334">
        <v>12</v>
      </c>
      <c r="K44" s="334">
        <v>10</v>
      </c>
      <c r="L44" s="334">
        <v>8</v>
      </c>
      <c r="M44" s="335">
        <v>6</v>
      </c>
    </row>
    <row r="45" spans="2:13" ht="27.75" customHeight="1" x14ac:dyDescent="0.15">
      <c r="B45" s="1171"/>
      <c r="C45" s="1172"/>
      <c r="D45" s="104"/>
      <c r="E45" s="1175" t="s">
        <v>35</v>
      </c>
      <c r="F45" s="1175"/>
      <c r="G45" s="1175"/>
      <c r="H45" s="1176"/>
      <c r="I45" s="333">
        <v>194</v>
      </c>
      <c r="J45" s="334">
        <v>215</v>
      </c>
      <c r="K45" s="334">
        <v>358</v>
      </c>
      <c r="L45" s="334">
        <v>215</v>
      </c>
      <c r="M45" s="335">
        <v>169</v>
      </c>
    </row>
    <row r="46" spans="2:13" ht="27.75" customHeight="1" x14ac:dyDescent="0.15">
      <c r="B46" s="1171"/>
      <c r="C46" s="1172"/>
      <c r="D46" s="105"/>
      <c r="E46" s="1175" t="s">
        <v>36</v>
      </c>
      <c r="F46" s="1175"/>
      <c r="G46" s="1175"/>
      <c r="H46" s="1176"/>
      <c r="I46" s="333">
        <v>2</v>
      </c>
      <c r="J46" s="334">
        <v>2</v>
      </c>
      <c r="K46" s="334">
        <v>2</v>
      </c>
      <c r="L46" s="334">
        <v>2</v>
      </c>
      <c r="M46" s="335">
        <v>6</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2833</v>
      </c>
      <c r="J50" s="334">
        <v>2857</v>
      </c>
      <c r="K50" s="334">
        <v>2815</v>
      </c>
      <c r="L50" s="334">
        <v>2781</v>
      </c>
      <c r="M50" s="335">
        <v>2583</v>
      </c>
    </row>
    <row r="51" spans="2:13" ht="27.75" customHeight="1" x14ac:dyDescent="0.15">
      <c r="B51" s="1171"/>
      <c r="C51" s="1172"/>
      <c r="D51" s="104"/>
      <c r="E51" s="1175" t="s">
        <v>42</v>
      </c>
      <c r="F51" s="1175"/>
      <c r="G51" s="1175"/>
      <c r="H51" s="1176"/>
      <c r="I51" s="333">
        <v>410</v>
      </c>
      <c r="J51" s="334">
        <v>369</v>
      </c>
      <c r="K51" s="334">
        <v>372</v>
      </c>
      <c r="L51" s="334">
        <v>325</v>
      </c>
      <c r="M51" s="335">
        <v>305</v>
      </c>
    </row>
    <row r="52" spans="2:13" ht="27.75" customHeight="1" x14ac:dyDescent="0.15">
      <c r="B52" s="1173"/>
      <c r="C52" s="1174"/>
      <c r="D52" s="104"/>
      <c r="E52" s="1175" t="s">
        <v>43</v>
      </c>
      <c r="F52" s="1175"/>
      <c r="G52" s="1175"/>
      <c r="H52" s="1176"/>
      <c r="I52" s="333">
        <v>3043</v>
      </c>
      <c r="J52" s="334">
        <v>3014</v>
      </c>
      <c r="K52" s="334">
        <v>3045</v>
      </c>
      <c r="L52" s="334">
        <v>2920</v>
      </c>
      <c r="M52" s="335">
        <v>2827</v>
      </c>
    </row>
    <row r="53" spans="2:13" ht="27.75" customHeight="1" thickBot="1" x14ac:dyDescent="0.2">
      <c r="B53" s="1177" t="s">
        <v>19</v>
      </c>
      <c r="C53" s="1178"/>
      <c r="D53" s="108"/>
      <c r="E53" s="1179" t="s">
        <v>44</v>
      </c>
      <c r="F53" s="1179"/>
      <c r="G53" s="1179"/>
      <c r="H53" s="1180"/>
      <c r="I53" s="336">
        <v>-1535</v>
      </c>
      <c r="J53" s="337">
        <v>-1700</v>
      </c>
      <c r="K53" s="337">
        <v>-1607</v>
      </c>
      <c r="L53" s="337">
        <v>-1576</v>
      </c>
      <c r="M53" s="338">
        <v>-1622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fu8FxZsT9SAk/JATExcaWvvdF7NtSiah1YXGuchyWMLAQ3nhrFqCULFg1hKOE+LuwV1u9GMpVopMTljMUeBTg==" saltValue="Ukq5KSH40ncdn0pGA62L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671</v>
      </c>
      <c r="G55" s="339">
        <v>708</v>
      </c>
      <c r="H55" s="340">
        <v>716</v>
      </c>
    </row>
    <row r="56" spans="2:8" ht="52.5" customHeight="1" x14ac:dyDescent="0.15">
      <c r="B56" s="120"/>
      <c r="C56" s="1198" t="s">
        <v>47</v>
      </c>
      <c r="D56" s="1198"/>
      <c r="E56" s="1199"/>
      <c r="F56" s="341">
        <v>476</v>
      </c>
      <c r="G56" s="341">
        <v>562</v>
      </c>
      <c r="H56" s="342">
        <v>562</v>
      </c>
    </row>
    <row r="57" spans="2:8" ht="53.25" customHeight="1" x14ac:dyDescent="0.15">
      <c r="B57" s="120"/>
      <c r="C57" s="1200" t="s">
        <v>48</v>
      </c>
      <c r="D57" s="1200"/>
      <c r="E57" s="1201"/>
      <c r="F57" s="343">
        <v>1668</v>
      </c>
      <c r="G57" s="343">
        <v>1511</v>
      </c>
      <c r="H57" s="344">
        <v>1304</v>
      </c>
    </row>
    <row r="58" spans="2:8" ht="45.75" customHeight="1" x14ac:dyDescent="0.15">
      <c r="B58" s="121"/>
      <c r="C58" s="1188" t="s">
        <v>543</v>
      </c>
      <c r="D58" s="1189"/>
      <c r="E58" s="1190"/>
      <c r="F58" s="345">
        <v>640</v>
      </c>
      <c r="G58" s="345">
        <v>623</v>
      </c>
      <c r="H58" s="346">
        <v>567</v>
      </c>
    </row>
    <row r="59" spans="2:8" ht="45.75" customHeight="1" x14ac:dyDescent="0.15">
      <c r="B59" s="121"/>
      <c r="C59" s="1188" t="s">
        <v>544</v>
      </c>
      <c r="D59" s="1189"/>
      <c r="E59" s="1190"/>
      <c r="F59" s="345">
        <v>301</v>
      </c>
      <c r="G59" s="345">
        <v>280</v>
      </c>
      <c r="H59" s="346">
        <v>257</v>
      </c>
    </row>
    <row r="60" spans="2:8" ht="45.75" customHeight="1" x14ac:dyDescent="0.15">
      <c r="B60" s="121"/>
      <c r="C60" s="1188" t="s">
        <v>545</v>
      </c>
      <c r="D60" s="1189"/>
      <c r="E60" s="1190"/>
      <c r="F60" s="345">
        <v>230</v>
      </c>
      <c r="G60" s="345">
        <v>230</v>
      </c>
      <c r="H60" s="346">
        <v>231</v>
      </c>
    </row>
    <row r="61" spans="2:8" ht="45.75" customHeight="1" x14ac:dyDescent="0.15">
      <c r="B61" s="121"/>
      <c r="C61" s="1188" t="s">
        <v>546</v>
      </c>
      <c r="D61" s="1189"/>
      <c r="E61" s="1190"/>
      <c r="F61" s="345">
        <v>116</v>
      </c>
      <c r="G61" s="345">
        <v>117</v>
      </c>
      <c r="H61" s="346">
        <v>106</v>
      </c>
    </row>
    <row r="62" spans="2:8" ht="45.75" customHeight="1" thickBot="1" x14ac:dyDescent="0.2">
      <c r="B62" s="122"/>
      <c r="C62" s="1191" t="s">
        <v>547</v>
      </c>
      <c r="D62" s="1192"/>
      <c r="E62" s="1193"/>
      <c r="F62" s="347">
        <v>90</v>
      </c>
      <c r="G62" s="347">
        <v>65</v>
      </c>
      <c r="H62" s="348">
        <v>60</v>
      </c>
    </row>
    <row r="63" spans="2:8" ht="52.5" customHeight="1" thickBot="1" x14ac:dyDescent="0.2">
      <c r="B63" s="123"/>
      <c r="C63" s="1194" t="s">
        <v>49</v>
      </c>
      <c r="D63" s="1194"/>
      <c r="E63" s="1195"/>
      <c r="F63" s="349">
        <v>2815</v>
      </c>
      <c r="G63" s="349">
        <v>2781</v>
      </c>
      <c r="H63" s="350">
        <v>2583</v>
      </c>
    </row>
    <row r="64" spans="2:8" x14ac:dyDescent="0.15"/>
  </sheetData>
  <sheetProtection algorithmName="SHA-512" hashValue="rBJHDutCbpBdHJokDlMzsW6j5V+cVXV98E+zKlo1zF0AbppFSnuiBzecTGC3dZU61wDf6dWqF1oPHpWd56XyIg==" saltValue="wkAy58QsV4YfYN2dW4QO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205323</v>
      </c>
      <c r="E3" s="142"/>
      <c r="F3" s="143">
        <v>301035</v>
      </c>
      <c r="G3" s="144"/>
      <c r="H3" s="145"/>
    </row>
    <row r="4" spans="1:8" x14ac:dyDescent="0.15">
      <c r="A4" s="146"/>
      <c r="B4" s="147"/>
      <c r="C4" s="148"/>
      <c r="D4" s="149">
        <v>96413</v>
      </c>
      <c r="E4" s="150"/>
      <c r="F4" s="151">
        <v>154376</v>
      </c>
      <c r="G4" s="152"/>
      <c r="H4" s="153"/>
    </row>
    <row r="5" spans="1:8" x14ac:dyDescent="0.15">
      <c r="A5" s="134" t="s">
        <v>518</v>
      </c>
      <c r="B5" s="139"/>
      <c r="C5" s="140"/>
      <c r="D5" s="141">
        <v>251961</v>
      </c>
      <c r="E5" s="142"/>
      <c r="F5" s="143">
        <v>277467</v>
      </c>
      <c r="G5" s="144"/>
      <c r="H5" s="145"/>
    </row>
    <row r="6" spans="1:8" x14ac:dyDescent="0.15">
      <c r="A6" s="146"/>
      <c r="B6" s="147"/>
      <c r="C6" s="148"/>
      <c r="D6" s="149">
        <v>101532</v>
      </c>
      <c r="E6" s="150"/>
      <c r="F6" s="151">
        <v>128378</v>
      </c>
      <c r="G6" s="152"/>
      <c r="H6" s="153"/>
    </row>
    <row r="7" spans="1:8" x14ac:dyDescent="0.15">
      <c r="A7" s="134" t="s">
        <v>519</v>
      </c>
      <c r="B7" s="139"/>
      <c r="C7" s="140"/>
      <c r="D7" s="141">
        <v>762390</v>
      </c>
      <c r="E7" s="142"/>
      <c r="F7" s="143">
        <v>282256</v>
      </c>
      <c r="G7" s="144"/>
      <c r="H7" s="145"/>
    </row>
    <row r="8" spans="1:8" x14ac:dyDescent="0.15">
      <c r="A8" s="146"/>
      <c r="B8" s="147"/>
      <c r="C8" s="148"/>
      <c r="D8" s="149">
        <v>269975</v>
      </c>
      <c r="E8" s="150"/>
      <c r="F8" s="151">
        <v>145453</v>
      </c>
      <c r="G8" s="152"/>
      <c r="H8" s="153"/>
    </row>
    <row r="9" spans="1:8" x14ac:dyDescent="0.15">
      <c r="A9" s="134" t="s">
        <v>520</v>
      </c>
      <c r="B9" s="139"/>
      <c r="C9" s="140"/>
      <c r="D9" s="141">
        <v>504723</v>
      </c>
      <c r="E9" s="142"/>
      <c r="F9" s="143">
        <v>295341</v>
      </c>
      <c r="G9" s="144"/>
      <c r="H9" s="145"/>
    </row>
    <row r="10" spans="1:8" x14ac:dyDescent="0.15">
      <c r="A10" s="146"/>
      <c r="B10" s="147"/>
      <c r="C10" s="148"/>
      <c r="D10" s="149">
        <v>261477</v>
      </c>
      <c r="E10" s="150"/>
      <c r="F10" s="151">
        <v>137402</v>
      </c>
      <c r="G10" s="152"/>
      <c r="H10" s="153"/>
    </row>
    <row r="11" spans="1:8" x14ac:dyDescent="0.15">
      <c r="A11" s="134" t="s">
        <v>521</v>
      </c>
      <c r="B11" s="139"/>
      <c r="C11" s="140"/>
      <c r="D11" s="141">
        <v>407834</v>
      </c>
      <c r="E11" s="142"/>
      <c r="F11" s="143">
        <v>292845</v>
      </c>
      <c r="G11" s="144"/>
      <c r="H11" s="145"/>
    </row>
    <row r="12" spans="1:8" x14ac:dyDescent="0.15">
      <c r="A12" s="146"/>
      <c r="B12" s="147"/>
      <c r="C12" s="154"/>
      <c r="D12" s="149">
        <v>130136</v>
      </c>
      <c r="E12" s="150"/>
      <c r="F12" s="151">
        <v>143187</v>
      </c>
      <c r="G12" s="152"/>
      <c r="H12" s="153"/>
    </row>
    <row r="13" spans="1:8" x14ac:dyDescent="0.15">
      <c r="A13" s="134"/>
      <c r="B13" s="139"/>
      <c r="C13" s="140"/>
      <c r="D13" s="141">
        <v>426446</v>
      </c>
      <c r="E13" s="142"/>
      <c r="F13" s="143">
        <v>289789</v>
      </c>
      <c r="G13" s="155"/>
      <c r="H13" s="145"/>
    </row>
    <row r="14" spans="1:8" x14ac:dyDescent="0.15">
      <c r="A14" s="146"/>
      <c r="B14" s="147"/>
      <c r="C14" s="148"/>
      <c r="D14" s="149">
        <v>171907</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1.77</v>
      </c>
      <c r="C19" s="156">
        <f>ROUND(VALUE(SUBSTITUTE(実質収支比率等に係る経年分析!G$48,"▲","-")),2)</f>
        <v>4.78</v>
      </c>
      <c r="D19" s="156">
        <f>ROUND(VALUE(SUBSTITUTE(実質収支比率等に係る経年分析!H$48,"▲","-")),2)</f>
        <v>2.06</v>
      </c>
      <c r="E19" s="156">
        <f>ROUND(VALUE(SUBSTITUTE(実質収支比率等に係る経年分析!I$48,"▲","-")),2)</f>
        <v>3.46</v>
      </c>
      <c r="F19" s="156">
        <f>ROUND(VALUE(SUBSTITUTE(実質収支比率等に係る経年分析!J$48,"▲","-")),2)</f>
        <v>4.38</v>
      </c>
    </row>
    <row r="20" spans="1:11" x14ac:dyDescent="0.15">
      <c r="A20" s="156" t="s">
        <v>53</v>
      </c>
      <c r="B20" s="156">
        <f>ROUND(VALUE(SUBSTITUTE(実質収支比率等に係る経年分析!F$47,"▲","-")),2)</f>
        <v>48.89</v>
      </c>
      <c r="C20" s="156">
        <f>ROUND(VALUE(SUBSTITUTE(実質収支比率等に係る経年分析!G$47,"▲","-")),2)</f>
        <v>47.7</v>
      </c>
      <c r="D20" s="156">
        <f>ROUND(VALUE(SUBSTITUTE(実質収支比率等に係る経年分析!H$47,"▲","-")),2)</f>
        <v>42.5</v>
      </c>
      <c r="E20" s="156">
        <f>ROUND(VALUE(SUBSTITUTE(実質収支比率等に係る経年分析!I$47,"▲","-")),2)</f>
        <v>41.55</v>
      </c>
      <c r="F20" s="156">
        <f>ROUND(VALUE(SUBSTITUTE(実質収支比率等に係る経年分析!J$47,"▲","-")),2)</f>
        <v>45.02</v>
      </c>
    </row>
    <row r="21" spans="1:11" x14ac:dyDescent="0.15">
      <c r="A21" s="156" t="s">
        <v>54</v>
      </c>
      <c r="B21" s="156">
        <f>IF(ISNUMBER(VALUE(SUBSTITUTE(実質収支比率等に係る経年分析!F$49,"▲","-"))),ROUND(VALUE(SUBSTITUTE(実質収支比率等に係る経年分析!F$49,"▲","-")),2),NA())</f>
        <v>4.45</v>
      </c>
      <c r="C21" s="156">
        <f>IF(ISNUMBER(VALUE(SUBSTITUTE(実質収支比率等に係る経年分析!G$49,"▲","-"))),ROUND(VALUE(SUBSTITUTE(実質収支比率等に係る経年分析!G$49,"▲","-")),2),NA())</f>
        <v>4.13</v>
      </c>
      <c r="D21" s="156">
        <f>IF(ISNUMBER(VALUE(SUBSTITUTE(実質収支比率等に係る経年分析!H$49,"▲","-"))),ROUND(VALUE(SUBSTITUTE(実質収支比率等に係る経年分析!H$49,"▲","-")),2),NA())</f>
        <v>-4.24</v>
      </c>
      <c r="E21" s="156">
        <f>IF(ISNUMBER(VALUE(SUBSTITUTE(実質収支比率等に係る経年分析!I$49,"▲","-"))),ROUND(VALUE(SUBSTITUTE(実質収支比率等に係る経年分析!I$49,"▲","-")),2),NA())</f>
        <v>3.73</v>
      </c>
      <c r="F21" s="156">
        <f>IF(ISNUMBER(VALUE(SUBSTITUTE(実質収支比率等に係る経年分析!J$49,"▲","-"))),ROUND(VALUE(SUBSTITUTE(実質収支比率等に係る経年分析!J$49,"▲","-")),2),NA())</f>
        <v>1.17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0.15</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2.3199999999999998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2.0499999999999998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364</v>
      </c>
      <c r="E42" s="158"/>
      <c r="F42" s="158"/>
      <c r="G42" s="158">
        <f>'実質公債費比率（分子）の構造'!L$52</f>
        <v>356</v>
      </c>
      <c r="H42" s="158"/>
      <c r="I42" s="158"/>
      <c r="J42" s="158">
        <f>'実質公債費比率（分子）の構造'!M$52</f>
        <v>438</v>
      </c>
      <c r="K42" s="158"/>
      <c r="L42" s="158"/>
      <c r="M42" s="158">
        <f>'実質公債費比率（分子）の構造'!N$52</f>
        <v>442</v>
      </c>
      <c r="N42" s="158"/>
      <c r="O42" s="158"/>
      <c r="P42" s="158">
        <f>'実質公債費比率（分子）の構造'!O$52</f>
        <v>414</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50</v>
      </c>
      <c r="C46" s="158"/>
      <c r="D46" s="158"/>
      <c r="E46" s="158">
        <f>'実質公債費比率（分子）の構造'!L$48</f>
        <v>57</v>
      </c>
      <c r="F46" s="158"/>
      <c r="G46" s="158"/>
      <c r="H46" s="158">
        <f>'実質公債費比率（分子）の構造'!M$48</f>
        <v>57</v>
      </c>
      <c r="I46" s="158"/>
      <c r="J46" s="158"/>
      <c r="K46" s="158">
        <f>'実質公債費比率（分子）の構造'!N$48</f>
        <v>66</v>
      </c>
      <c r="L46" s="158"/>
      <c r="M46" s="158"/>
      <c r="N46" s="158">
        <f>'実質公債費比率（分子）の構造'!O$48</f>
        <v>59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390</v>
      </c>
      <c r="C49" s="158"/>
      <c r="D49" s="158"/>
      <c r="E49" s="158">
        <f>'実質公債費比率（分子）の構造'!L$45</f>
        <v>399</v>
      </c>
      <c r="F49" s="158"/>
      <c r="G49" s="158"/>
      <c r="H49" s="158">
        <f>'実質公債費比率（分子）の構造'!M$45</f>
        <v>489</v>
      </c>
      <c r="I49" s="158"/>
      <c r="J49" s="158"/>
      <c r="K49" s="158">
        <f>'実質公債費比率（分子）の構造'!N$45</f>
        <v>516</v>
      </c>
      <c r="L49" s="158"/>
      <c r="M49" s="158"/>
      <c r="N49" s="158">
        <f>'実質公債費比率（分子）の構造'!O$45</f>
        <v>511</v>
      </c>
      <c r="O49" s="158"/>
      <c r="P49" s="158"/>
    </row>
    <row r="50" spans="1:16" x14ac:dyDescent="0.15">
      <c r="A50" s="158" t="s">
        <v>67</v>
      </c>
      <c r="B50" s="158" t="e">
        <f>NA()</f>
        <v>#N/A</v>
      </c>
      <c r="C50" s="158">
        <f>IF(ISNUMBER('実質公債費比率（分子）の構造'!K$53),'実質公債費比率（分子）の構造'!K$53,NA())</f>
        <v>76</v>
      </c>
      <c r="D50" s="158" t="e">
        <f>NA()</f>
        <v>#N/A</v>
      </c>
      <c r="E50" s="158" t="e">
        <f>NA()</f>
        <v>#N/A</v>
      </c>
      <c r="F50" s="158">
        <f>IF(ISNUMBER('実質公債費比率（分子）の構造'!L$53),'実質公債費比率（分子）の構造'!L$53,NA())</f>
        <v>100</v>
      </c>
      <c r="G50" s="158" t="e">
        <f>NA()</f>
        <v>#N/A</v>
      </c>
      <c r="H50" s="158" t="e">
        <f>NA()</f>
        <v>#N/A</v>
      </c>
      <c r="I50" s="158">
        <f>IF(ISNUMBER('実質公債費比率（分子）の構造'!M$53),'実質公債費比率（分子）の構造'!M$53,NA())</f>
        <v>108</v>
      </c>
      <c r="J50" s="158" t="e">
        <f>NA()</f>
        <v>#N/A</v>
      </c>
      <c r="K50" s="158" t="e">
        <f>NA()</f>
        <v>#N/A</v>
      </c>
      <c r="L50" s="158">
        <f>IF(ISNUMBER('実質公債費比率（分子）の構造'!N$53),'実質公債費比率（分子）の構造'!N$53,NA())</f>
        <v>140</v>
      </c>
      <c r="M50" s="158" t="e">
        <f>NA()</f>
        <v>#N/A</v>
      </c>
      <c r="N50" s="158" t="e">
        <f>NA()</f>
        <v>#N/A</v>
      </c>
      <c r="O50" s="158">
        <f>IF(ISNUMBER('実質公債費比率（分子）の構造'!O$53),'実質公債費比率（分子）の構造'!O$53,NA())</f>
        <v>156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3043</v>
      </c>
      <c r="E56" s="157"/>
      <c r="F56" s="157"/>
      <c r="G56" s="157">
        <f>'将来負担比率（分子）の構造'!J$52</f>
        <v>3014</v>
      </c>
      <c r="H56" s="157"/>
      <c r="I56" s="157"/>
      <c r="J56" s="157">
        <f>'将来負担比率（分子）の構造'!K$52</f>
        <v>3045</v>
      </c>
      <c r="K56" s="157"/>
      <c r="L56" s="157"/>
      <c r="M56" s="157">
        <f>'将来負担比率（分子）の構造'!L$52</f>
        <v>2920</v>
      </c>
      <c r="N56" s="157"/>
      <c r="O56" s="157"/>
      <c r="P56" s="157">
        <f>'将来負担比率（分子）の構造'!M$52</f>
        <v>2827</v>
      </c>
    </row>
    <row r="57" spans="1:16" x14ac:dyDescent="0.15">
      <c r="A57" s="157" t="s">
        <v>42</v>
      </c>
      <c r="B57" s="157"/>
      <c r="C57" s="157"/>
      <c r="D57" s="157">
        <f>'将来負担比率（分子）の構造'!I$51</f>
        <v>410</v>
      </c>
      <c r="E57" s="157"/>
      <c r="F57" s="157"/>
      <c r="G57" s="157">
        <f>'将来負担比率（分子）の構造'!J$51</f>
        <v>369</v>
      </c>
      <c r="H57" s="157"/>
      <c r="I57" s="157"/>
      <c r="J57" s="157">
        <f>'将来負担比率（分子）の構造'!K$51</f>
        <v>372</v>
      </c>
      <c r="K57" s="157"/>
      <c r="L57" s="157"/>
      <c r="M57" s="157">
        <f>'将来負担比率（分子）の構造'!L$51</f>
        <v>325</v>
      </c>
      <c r="N57" s="157"/>
      <c r="O57" s="157"/>
      <c r="P57" s="157">
        <f>'将来負担比率（分子）の構造'!M$51</f>
        <v>305</v>
      </c>
    </row>
    <row r="58" spans="1:16" x14ac:dyDescent="0.15">
      <c r="A58" s="157" t="s">
        <v>41</v>
      </c>
      <c r="B58" s="157"/>
      <c r="C58" s="157"/>
      <c r="D58" s="157">
        <f>'将来負担比率（分子）の構造'!I$50</f>
        <v>2833</v>
      </c>
      <c r="E58" s="157"/>
      <c r="F58" s="157"/>
      <c r="G58" s="157">
        <f>'将来負担比率（分子）の構造'!J$50</f>
        <v>2857</v>
      </c>
      <c r="H58" s="157"/>
      <c r="I58" s="157"/>
      <c r="J58" s="157">
        <f>'将来負担比率（分子）の構造'!K$50</f>
        <v>2815</v>
      </c>
      <c r="K58" s="157"/>
      <c r="L58" s="157"/>
      <c r="M58" s="157">
        <f>'将来負担比率（分子）の構造'!L$50</f>
        <v>2781</v>
      </c>
      <c r="N58" s="157"/>
      <c r="O58" s="157"/>
      <c r="P58" s="157">
        <f>'将来負担比率（分子）の構造'!M$50</f>
        <v>2583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2</v>
      </c>
      <c r="F61" s="157"/>
      <c r="G61" s="157"/>
      <c r="H61" s="157">
        <f>'将来負担比率（分子）の構造'!K$46</f>
        <v>2</v>
      </c>
      <c r="I61" s="157"/>
      <c r="J61" s="157"/>
      <c r="K61" s="157">
        <f>'将来負担比率（分子）の構造'!L$46</f>
        <v>2</v>
      </c>
      <c r="L61" s="157"/>
      <c r="M61" s="157"/>
      <c r="N61" s="157">
        <f>'将来負担比率（分子）の構造'!M$46</f>
        <v>6</v>
      </c>
      <c r="O61" s="157"/>
      <c r="P61" s="157"/>
    </row>
    <row r="62" spans="1:16" x14ac:dyDescent="0.15">
      <c r="A62" s="157" t="s">
        <v>35</v>
      </c>
      <c r="B62" s="157">
        <f>'将来負担比率（分子）の構造'!I$45</f>
        <v>194</v>
      </c>
      <c r="C62" s="157"/>
      <c r="D62" s="157"/>
      <c r="E62" s="157">
        <f>'将来負担比率（分子）の構造'!J$45</f>
        <v>215</v>
      </c>
      <c r="F62" s="157"/>
      <c r="G62" s="157"/>
      <c r="H62" s="157">
        <f>'将来負担比率（分子）の構造'!K$45</f>
        <v>358</v>
      </c>
      <c r="I62" s="157"/>
      <c r="J62" s="157"/>
      <c r="K62" s="157">
        <f>'将来負担比率（分子）の構造'!L$45</f>
        <v>215</v>
      </c>
      <c r="L62" s="157"/>
      <c r="M62" s="157"/>
      <c r="N62" s="157">
        <f>'将来負担比率（分子）の構造'!M$45</f>
        <v>169</v>
      </c>
      <c r="O62" s="157"/>
      <c r="P62" s="157"/>
    </row>
    <row r="63" spans="1:16" x14ac:dyDescent="0.15">
      <c r="A63" s="157" t="s">
        <v>34</v>
      </c>
      <c r="B63" s="157">
        <f>'将来負担比率（分子）の構造'!I$44</f>
        <v>14</v>
      </c>
      <c r="C63" s="157"/>
      <c r="D63" s="157"/>
      <c r="E63" s="157">
        <f>'将来負担比率（分子）の構造'!J$44</f>
        <v>12</v>
      </c>
      <c r="F63" s="157"/>
      <c r="G63" s="157"/>
      <c r="H63" s="157">
        <f>'将来負担比率（分子）の構造'!K$44</f>
        <v>10</v>
      </c>
      <c r="I63" s="157"/>
      <c r="J63" s="157"/>
      <c r="K63" s="157">
        <f>'将来負担比率（分子）の構造'!L$44</f>
        <v>8</v>
      </c>
      <c r="L63" s="157"/>
      <c r="M63" s="157"/>
      <c r="N63" s="157">
        <f>'将来負担比率（分子）の構造'!M$44</f>
        <v>6</v>
      </c>
      <c r="O63" s="157"/>
      <c r="P63" s="157"/>
    </row>
    <row r="64" spans="1:16" x14ac:dyDescent="0.15">
      <c r="A64" s="157" t="s">
        <v>33</v>
      </c>
      <c r="B64" s="157">
        <f>'将来負担比率（分子）の構造'!I$43</f>
        <v>549</v>
      </c>
      <c r="C64" s="157"/>
      <c r="D64" s="157"/>
      <c r="E64" s="157">
        <f>'将来負担比率（分子）の構造'!J$43</f>
        <v>526</v>
      </c>
      <c r="F64" s="157"/>
      <c r="G64" s="157"/>
      <c r="H64" s="157">
        <f>'将来負担比率（分子）の構造'!K$43</f>
        <v>485</v>
      </c>
      <c r="I64" s="157"/>
      <c r="J64" s="157"/>
      <c r="K64" s="157">
        <f>'将来負担比率（分子）の構造'!L$43</f>
        <v>483</v>
      </c>
      <c r="L64" s="157"/>
      <c r="M64" s="157"/>
      <c r="N64" s="157">
        <f>'将来負担比率（分子）の構造'!M$43</f>
        <v>441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3991</v>
      </c>
      <c r="C66" s="157"/>
      <c r="D66" s="157"/>
      <c r="E66" s="157">
        <f>'将来負担比率（分子）の構造'!J$41</f>
        <v>3784</v>
      </c>
      <c r="F66" s="157"/>
      <c r="G66" s="157"/>
      <c r="H66" s="157">
        <f>'将来負担比率（分子）の構造'!K$41</f>
        <v>3768</v>
      </c>
      <c r="I66" s="157"/>
      <c r="J66" s="157"/>
      <c r="K66" s="157">
        <f>'将来負担比率（分子）の構造'!L$41</f>
        <v>3743</v>
      </c>
      <c r="L66" s="157"/>
      <c r="M66" s="157"/>
      <c r="N66" s="157">
        <f>'将来負担比率（分子）の構造'!M$41</f>
        <v>3472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671</v>
      </c>
      <c r="C72" s="161">
        <f>基金残高に係る経年分析!G55</f>
        <v>708</v>
      </c>
      <c r="D72" s="161">
        <f>基金残高に係る経年分析!H55</f>
        <v>716</v>
      </c>
    </row>
    <row r="73" spans="1:16" x14ac:dyDescent="0.15">
      <c r="A73" s="160" t="s">
        <v>74</v>
      </c>
      <c r="B73" s="161">
        <f>基金残高に係る経年分析!F56</f>
        <v>476</v>
      </c>
      <c r="C73" s="161">
        <f>基金残高に係る経年分析!G56</f>
        <v>562</v>
      </c>
      <c r="D73" s="161">
        <f>基金残高に係る経年分析!H56</f>
        <v>562</v>
      </c>
    </row>
    <row r="74" spans="1:16" x14ac:dyDescent="0.15">
      <c r="A74" s="160" t="s">
        <v>75</v>
      </c>
      <c r="B74" s="161">
        <f>基金残高に係る経年分析!F57</f>
        <v>1668</v>
      </c>
      <c r="C74" s="161">
        <f>基金残高に係る経年分析!G57</f>
        <v>1511</v>
      </c>
      <c r="D74" s="161">
        <f>基金残高に係る経年分析!H57</f>
        <v>1304</v>
      </c>
    </row>
  </sheetData>
  <sheetProtection algorithmName="SHA-512" hashValue="wQz0O5WpaKY8Tgz5TKrhtAx+sVxAdh5FoGB55luEJUa+PgE1UcHyZzhJs26R/JoHfXka5d2aUsUq/MxquWmHOg==" saltValue="7MJwtyxkTKy0sVZOr+bE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C23" sqref="CC23"/>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105768</v>
      </c>
      <c r="S5" s="664"/>
      <c r="T5" s="664"/>
      <c r="U5" s="664"/>
      <c r="V5" s="664"/>
      <c r="W5" s="664"/>
      <c r="X5" s="664"/>
      <c r="Y5" s="689"/>
      <c r="Z5" s="702">
        <v>3.7</v>
      </c>
      <c r="AA5" s="702"/>
      <c r="AB5" s="702"/>
      <c r="AC5" s="702"/>
      <c r="AD5" s="703">
        <v>105768</v>
      </c>
      <c r="AE5" s="703"/>
      <c r="AF5" s="703"/>
      <c r="AG5" s="703"/>
      <c r="AH5" s="703"/>
      <c r="AI5" s="703"/>
      <c r="AJ5" s="703"/>
      <c r="AK5" s="703"/>
      <c r="AL5" s="690">
        <v>6.6</v>
      </c>
      <c r="AM5" s="672"/>
      <c r="AN5" s="672"/>
      <c r="AO5" s="691"/>
      <c r="AP5" s="666" t="s">
        <v>216</v>
      </c>
      <c r="AQ5" s="667"/>
      <c r="AR5" s="667"/>
      <c r="AS5" s="667"/>
      <c r="AT5" s="667"/>
      <c r="AU5" s="667"/>
      <c r="AV5" s="667"/>
      <c r="AW5" s="667"/>
      <c r="AX5" s="667"/>
      <c r="AY5" s="667"/>
      <c r="AZ5" s="667"/>
      <c r="BA5" s="667"/>
      <c r="BB5" s="667"/>
      <c r="BC5" s="667"/>
      <c r="BD5" s="667"/>
      <c r="BE5" s="667"/>
      <c r="BF5" s="668"/>
      <c r="BG5" s="608">
        <v>105768</v>
      </c>
      <c r="BH5" s="609"/>
      <c r="BI5" s="609"/>
      <c r="BJ5" s="609"/>
      <c r="BK5" s="609"/>
      <c r="BL5" s="609"/>
      <c r="BM5" s="609"/>
      <c r="BN5" s="610"/>
      <c r="BO5" s="646">
        <v>100</v>
      </c>
      <c r="BP5" s="646"/>
      <c r="BQ5" s="646"/>
      <c r="BR5" s="646"/>
      <c r="BS5" s="647">
        <v>1699</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40053</v>
      </c>
      <c r="S6" s="609"/>
      <c r="T6" s="609"/>
      <c r="U6" s="609"/>
      <c r="V6" s="609"/>
      <c r="W6" s="609"/>
      <c r="X6" s="609"/>
      <c r="Y6" s="610"/>
      <c r="Z6" s="646">
        <v>1.4</v>
      </c>
      <c r="AA6" s="646"/>
      <c r="AB6" s="646"/>
      <c r="AC6" s="646"/>
      <c r="AD6" s="647">
        <v>40053</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105768</v>
      </c>
      <c r="BH6" s="609"/>
      <c r="BI6" s="609"/>
      <c r="BJ6" s="609"/>
      <c r="BK6" s="609"/>
      <c r="BL6" s="609"/>
      <c r="BM6" s="609"/>
      <c r="BN6" s="610"/>
      <c r="BO6" s="646">
        <v>100</v>
      </c>
      <c r="BP6" s="646"/>
      <c r="BQ6" s="646"/>
      <c r="BR6" s="646"/>
      <c r="BS6" s="647">
        <v>1699</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39704</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39704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64</v>
      </c>
      <c r="S7" s="609"/>
      <c r="T7" s="609"/>
      <c r="U7" s="609"/>
      <c r="V7" s="609"/>
      <c r="W7" s="609"/>
      <c r="X7" s="609"/>
      <c r="Y7" s="610"/>
      <c r="Z7" s="646">
        <v>0</v>
      </c>
      <c r="AA7" s="646"/>
      <c r="AB7" s="646"/>
      <c r="AC7" s="646"/>
      <c r="AD7" s="647">
        <v>64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58117</v>
      </c>
      <c r="BH7" s="609"/>
      <c r="BI7" s="609"/>
      <c r="BJ7" s="609"/>
      <c r="BK7" s="609"/>
      <c r="BL7" s="609"/>
      <c r="BM7" s="609"/>
      <c r="BN7" s="610"/>
      <c r="BO7" s="646">
        <v>54.9</v>
      </c>
      <c r="BP7" s="646"/>
      <c r="BQ7" s="646"/>
      <c r="BR7" s="646"/>
      <c r="BS7" s="647">
        <v>1699</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553590</v>
      </c>
      <c r="CS7" s="609"/>
      <c r="CT7" s="609"/>
      <c r="CU7" s="609"/>
      <c r="CV7" s="609"/>
      <c r="CW7" s="609"/>
      <c r="CX7" s="609"/>
      <c r="CY7" s="610"/>
      <c r="CZ7" s="646">
        <v>19.8</v>
      </c>
      <c r="DA7" s="646"/>
      <c r="DB7" s="646"/>
      <c r="DC7" s="646"/>
      <c r="DD7" s="614">
        <v>60896</v>
      </c>
      <c r="DE7" s="609"/>
      <c r="DF7" s="609"/>
      <c r="DG7" s="609"/>
      <c r="DH7" s="609"/>
      <c r="DI7" s="609"/>
      <c r="DJ7" s="609"/>
      <c r="DK7" s="609"/>
      <c r="DL7" s="609"/>
      <c r="DM7" s="609"/>
      <c r="DN7" s="609"/>
      <c r="DO7" s="609"/>
      <c r="DP7" s="610"/>
      <c r="DQ7" s="614">
        <v>345169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626</v>
      </c>
      <c r="S8" s="609"/>
      <c r="T8" s="609"/>
      <c r="U8" s="609"/>
      <c r="V8" s="609"/>
      <c r="W8" s="609"/>
      <c r="X8" s="609"/>
      <c r="Y8" s="610"/>
      <c r="Z8" s="646">
        <v>0</v>
      </c>
      <c r="AA8" s="646"/>
      <c r="AB8" s="646"/>
      <c r="AC8" s="646"/>
      <c r="AD8" s="647">
        <v>626</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1515</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403311</v>
      </c>
      <c r="CS8" s="609"/>
      <c r="CT8" s="609"/>
      <c r="CU8" s="609"/>
      <c r="CV8" s="609"/>
      <c r="CW8" s="609"/>
      <c r="CX8" s="609"/>
      <c r="CY8" s="610"/>
      <c r="CZ8" s="646">
        <v>14.4</v>
      </c>
      <c r="DA8" s="646"/>
      <c r="DB8" s="646"/>
      <c r="DC8" s="646"/>
      <c r="DD8" s="614">
        <v>5797</v>
      </c>
      <c r="DE8" s="609"/>
      <c r="DF8" s="609"/>
      <c r="DG8" s="609"/>
      <c r="DH8" s="609"/>
      <c r="DI8" s="609"/>
      <c r="DJ8" s="609"/>
      <c r="DK8" s="609"/>
      <c r="DL8" s="609"/>
      <c r="DM8" s="609"/>
      <c r="DN8" s="609"/>
      <c r="DO8" s="609"/>
      <c r="DP8" s="610"/>
      <c r="DQ8" s="614">
        <v>194940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969</v>
      </c>
      <c r="S9" s="609"/>
      <c r="T9" s="609"/>
      <c r="U9" s="609"/>
      <c r="V9" s="609"/>
      <c r="W9" s="609"/>
      <c r="X9" s="609"/>
      <c r="Y9" s="610"/>
      <c r="Z9" s="646">
        <v>0</v>
      </c>
      <c r="AA9" s="646"/>
      <c r="AB9" s="646"/>
      <c r="AC9" s="646"/>
      <c r="AD9" s="647">
        <v>969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49206</v>
      </c>
      <c r="BH9" s="609"/>
      <c r="BI9" s="609"/>
      <c r="BJ9" s="609"/>
      <c r="BK9" s="609"/>
      <c r="BL9" s="609"/>
      <c r="BM9" s="609"/>
      <c r="BN9" s="610"/>
      <c r="BO9" s="646">
        <v>46.5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243676</v>
      </c>
      <c r="CS9" s="609"/>
      <c r="CT9" s="609"/>
      <c r="CU9" s="609"/>
      <c r="CV9" s="609"/>
      <c r="CW9" s="609"/>
      <c r="CX9" s="609"/>
      <c r="CY9" s="610"/>
      <c r="CZ9" s="646">
        <v>8.6999999999999993</v>
      </c>
      <c r="DA9" s="646"/>
      <c r="DB9" s="646"/>
      <c r="DC9" s="646"/>
      <c r="DD9" s="614">
        <v>20921</v>
      </c>
      <c r="DE9" s="609"/>
      <c r="DF9" s="609"/>
      <c r="DG9" s="609"/>
      <c r="DH9" s="609"/>
      <c r="DI9" s="609"/>
      <c r="DJ9" s="609"/>
      <c r="DK9" s="609"/>
      <c r="DL9" s="609"/>
      <c r="DM9" s="609"/>
      <c r="DN9" s="609"/>
      <c r="DO9" s="609"/>
      <c r="DP9" s="610"/>
      <c r="DQ9" s="614">
        <v>186495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3455</v>
      </c>
      <c r="BH10" s="609"/>
      <c r="BI10" s="609"/>
      <c r="BJ10" s="609"/>
      <c r="BK10" s="609"/>
      <c r="BL10" s="609"/>
      <c r="BM10" s="609"/>
      <c r="BN10" s="610"/>
      <c r="BO10" s="646">
        <v>3.3</v>
      </c>
      <c r="BP10" s="646"/>
      <c r="BQ10" s="646"/>
      <c r="BR10" s="646"/>
      <c r="BS10" s="647">
        <v>573</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29360</v>
      </c>
      <c r="S11" s="609"/>
      <c r="T11" s="609"/>
      <c r="U11" s="609"/>
      <c r="V11" s="609"/>
      <c r="W11" s="609"/>
      <c r="X11" s="609"/>
      <c r="Y11" s="610"/>
      <c r="Z11" s="611">
        <v>1</v>
      </c>
      <c r="AA11" s="612"/>
      <c r="AB11" s="612"/>
      <c r="AC11" s="613"/>
      <c r="AD11" s="614">
        <v>29360</v>
      </c>
      <c r="AE11" s="609"/>
      <c r="AF11" s="609"/>
      <c r="AG11" s="609"/>
      <c r="AH11" s="609"/>
      <c r="AI11" s="609"/>
      <c r="AJ11" s="609"/>
      <c r="AK11" s="610"/>
      <c r="AL11" s="611">
        <v>1.8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3941</v>
      </c>
      <c r="BH11" s="609"/>
      <c r="BI11" s="609"/>
      <c r="BJ11" s="609"/>
      <c r="BK11" s="609"/>
      <c r="BL11" s="609"/>
      <c r="BM11" s="609"/>
      <c r="BN11" s="610"/>
      <c r="BO11" s="646">
        <v>3.7</v>
      </c>
      <c r="BP11" s="646"/>
      <c r="BQ11" s="646"/>
      <c r="BR11" s="646"/>
      <c r="BS11" s="647">
        <v>1126</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365088</v>
      </c>
      <c r="CS11" s="609"/>
      <c r="CT11" s="609"/>
      <c r="CU11" s="609"/>
      <c r="CV11" s="609"/>
      <c r="CW11" s="609"/>
      <c r="CX11" s="609"/>
      <c r="CY11" s="610"/>
      <c r="CZ11" s="646">
        <v>13</v>
      </c>
      <c r="DA11" s="646"/>
      <c r="DB11" s="646"/>
      <c r="DC11" s="646"/>
      <c r="DD11" s="614">
        <v>103045</v>
      </c>
      <c r="DE11" s="609"/>
      <c r="DF11" s="609"/>
      <c r="DG11" s="609"/>
      <c r="DH11" s="609"/>
      <c r="DI11" s="609"/>
      <c r="DJ11" s="609"/>
      <c r="DK11" s="609"/>
      <c r="DL11" s="609"/>
      <c r="DM11" s="609"/>
      <c r="DN11" s="609"/>
      <c r="DO11" s="609"/>
      <c r="DP11" s="610"/>
      <c r="DQ11" s="614">
        <v>111991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38006</v>
      </c>
      <c r="BH12" s="609"/>
      <c r="BI12" s="609"/>
      <c r="BJ12" s="609"/>
      <c r="BK12" s="609"/>
      <c r="BL12" s="609"/>
      <c r="BM12" s="609"/>
      <c r="BN12" s="610"/>
      <c r="BO12" s="646">
        <v>35.9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77197</v>
      </c>
      <c r="CS12" s="609"/>
      <c r="CT12" s="609"/>
      <c r="CU12" s="609"/>
      <c r="CV12" s="609"/>
      <c r="CW12" s="609"/>
      <c r="CX12" s="609"/>
      <c r="CY12" s="610"/>
      <c r="CZ12" s="646">
        <v>2.8</v>
      </c>
      <c r="DA12" s="646"/>
      <c r="DB12" s="646"/>
      <c r="DC12" s="646"/>
      <c r="DD12" s="614" t="s">
        <v>122</v>
      </c>
      <c r="DE12" s="609"/>
      <c r="DF12" s="609"/>
      <c r="DG12" s="609"/>
      <c r="DH12" s="609"/>
      <c r="DI12" s="609"/>
      <c r="DJ12" s="609"/>
      <c r="DK12" s="609"/>
      <c r="DL12" s="609"/>
      <c r="DM12" s="609"/>
      <c r="DN12" s="609"/>
      <c r="DO12" s="609"/>
      <c r="DP12" s="610"/>
      <c r="DQ12" s="614">
        <v>47688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38005</v>
      </c>
      <c r="BH13" s="609"/>
      <c r="BI13" s="609"/>
      <c r="BJ13" s="609"/>
      <c r="BK13" s="609"/>
      <c r="BL13" s="609"/>
      <c r="BM13" s="609"/>
      <c r="BN13" s="610"/>
      <c r="BO13" s="646">
        <v>35.9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349174</v>
      </c>
      <c r="CS13" s="609"/>
      <c r="CT13" s="609"/>
      <c r="CU13" s="609"/>
      <c r="CV13" s="609"/>
      <c r="CW13" s="609"/>
      <c r="CX13" s="609"/>
      <c r="CY13" s="610"/>
      <c r="CZ13" s="646">
        <v>12.5</v>
      </c>
      <c r="DA13" s="646"/>
      <c r="DB13" s="646"/>
      <c r="DC13" s="646"/>
      <c r="DD13" s="614">
        <v>194029</v>
      </c>
      <c r="DE13" s="609"/>
      <c r="DF13" s="609"/>
      <c r="DG13" s="609"/>
      <c r="DH13" s="609"/>
      <c r="DI13" s="609"/>
      <c r="DJ13" s="609"/>
      <c r="DK13" s="609"/>
      <c r="DL13" s="609"/>
      <c r="DM13" s="609"/>
      <c r="DN13" s="609"/>
      <c r="DO13" s="609"/>
      <c r="DP13" s="610"/>
      <c r="DQ13" s="614">
        <v>149588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2868</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94300</v>
      </c>
      <c r="CS14" s="609"/>
      <c r="CT14" s="609"/>
      <c r="CU14" s="609"/>
      <c r="CV14" s="609"/>
      <c r="CW14" s="609"/>
      <c r="CX14" s="609"/>
      <c r="CY14" s="610"/>
      <c r="CZ14" s="646">
        <v>3.4</v>
      </c>
      <c r="DA14" s="646"/>
      <c r="DB14" s="646"/>
      <c r="DC14" s="646"/>
      <c r="DD14" s="614" t="s">
        <v>122</v>
      </c>
      <c r="DE14" s="609"/>
      <c r="DF14" s="609"/>
      <c r="DG14" s="609"/>
      <c r="DH14" s="609"/>
      <c r="DI14" s="609"/>
      <c r="DJ14" s="609"/>
      <c r="DK14" s="609"/>
      <c r="DL14" s="609"/>
      <c r="DM14" s="609"/>
      <c r="DN14" s="609"/>
      <c r="DO14" s="609"/>
      <c r="DP14" s="610"/>
      <c r="DQ14" s="614">
        <v>94300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3161</v>
      </c>
      <c r="S15" s="609"/>
      <c r="T15" s="609"/>
      <c r="U15" s="609"/>
      <c r="V15" s="609"/>
      <c r="W15" s="609"/>
      <c r="X15" s="609"/>
      <c r="Y15" s="610"/>
      <c r="Z15" s="646">
        <v>0.1</v>
      </c>
      <c r="AA15" s="646"/>
      <c r="AB15" s="646"/>
      <c r="AC15" s="646"/>
      <c r="AD15" s="647">
        <v>3161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6777</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160663</v>
      </c>
      <c r="CS15" s="609"/>
      <c r="CT15" s="609"/>
      <c r="CU15" s="609"/>
      <c r="CV15" s="609"/>
      <c r="CW15" s="609"/>
      <c r="CX15" s="609"/>
      <c r="CY15" s="610"/>
      <c r="CZ15" s="646">
        <v>5.7</v>
      </c>
      <c r="DA15" s="646"/>
      <c r="DB15" s="646"/>
      <c r="DC15" s="646"/>
      <c r="DD15" s="614">
        <v>5201</v>
      </c>
      <c r="DE15" s="609"/>
      <c r="DF15" s="609"/>
      <c r="DG15" s="609"/>
      <c r="DH15" s="609"/>
      <c r="DI15" s="609"/>
      <c r="DJ15" s="609"/>
      <c r="DK15" s="609"/>
      <c r="DL15" s="609"/>
      <c r="DM15" s="609"/>
      <c r="DN15" s="609"/>
      <c r="DO15" s="609"/>
      <c r="DP15" s="610"/>
      <c r="DQ15" s="614">
        <v>131562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2566</v>
      </c>
      <c r="S16" s="609"/>
      <c r="T16" s="609"/>
      <c r="U16" s="609"/>
      <c r="V16" s="609"/>
      <c r="W16" s="609"/>
      <c r="X16" s="609"/>
      <c r="Y16" s="610"/>
      <c r="Z16" s="646">
        <v>0.1</v>
      </c>
      <c r="AA16" s="646"/>
      <c r="AB16" s="646"/>
      <c r="AC16" s="646"/>
      <c r="AD16" s="647">
        <v>2566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4458</v>
      </c>
      <c r="S17" s="609"/>
      <c r="T17" s="609"/>
      <c r="U17" s="609"/>
      <c r="V17" s="609"/>
      <c r="W17" s="609"/>
      <c r="X17" s="609"/>
      <c r="Y17" s="610"/>
      <c r="Z17" s="646">
        <v>0.2</v>
      </c>
      <c r="AA17" s="646"/>
      <c r="AB17" s="646"/>
      <c r="AC17" s="646"/>
      <c r="AD17" s="647">
        <v>4458</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511211</v>
      </c>
      <c r="CS17" s="609"/>
      <c r="CT17" s="609"/>
      <c r="CU17" s="609"/>
      <c r="CV17" s="609"/>
      <c r="CW17" s="609"/>
      <c r="CX17" s="609"/>
      <c r="CY17" s="610"/>
      <c r="CZ17" s="646">
        <v>18.3</v>
      </c>
      <c r="DA17" s="646"/>
      <c r="DB17" s="646"/>
      <c r="DC17" s="646"/>
      <c r="DD17" s="614" t="s">
        <v>122</v>
      </c>
      <c r="DE17" s="609"/>
      <c r="DF17" s="609"/>
      <c r="DG17" s="609"/>
      <c r="DH17" s="609"/>
      <c r="DI17" s="609"/>
      <c r="DJ17" s="609"/>
      <c r="DK17" s="609"/>
      <c r="DL17" s="609"/>
      <c r="DM17" s="609"/>
      <c r="DN17" s="609"/>
      <c r="DO17" s="609"/>
      <c r="DP17" s="610"/>
      <c r="DQ17" s="614">
        <v>430458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447</v>
      </c>
      <c r="S18" s="609"/>
      <c r="T18" s="609"/>
      <c r="U18" s="609"/>
      <c r="V18" s="609"/>
      <c r="W18" s="609"/>
      <c r="X18" s="609"/>
      <c r="Y18" s="610"/>
      <c r="Z18" s="646">
        <v>0</v>
      </c>
      <c r="AA18" s="646"/>
      <c r="AB18" s="646"/>
      <c r="AC18" s="646"/>
      <c r="AD18" s="647">
        <v>447</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4011</v>
      </c>
      <c r="S19" s="609"/>
      <c r="T19" s="609"/>
      <c r="U19" s="609"/>
      <c r="V19" s="609"/>
      <c r="W19" s="609"/>
      <c r="X19" s="609"/>
      <c r="Y19" s="610"/>
      <c r="Z19" s="646">
        <v>0.1</v>
      </c>
      <c r="AA19" s="646"/>
      <c r="AB19" s="646"/>
      <c r="AC19" s="646"/>
      <c r="AD19" s="647">
        <v>4011</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2797914</v>
      </c>
      <c r="CS20" s="609"/>
      <c r="CT20" s="609"/>
      <c r="CU20" s="609"/>
      <c r="CV20" s="609"/>
      <c r="CW20" s="609"/>
      <c r="CX20" s="609"/>
      <c r="CY20" s="610"/>
      <c r="CZ20" s="646">
        <v>100</v>
      </c>
      <c r="DA20" s="646"/>
      <c r="DB20" s="646"/>
      <c r="DC20" s="646"/>
      <c r="DD20" s="614">
        <v>389889</v>
      </c>
      <c r="DE20" s="609"/>
      <c r="DF20" s="609"/>
      <c r="DG20" s="609"/>
      <c r="DH20" s="609"/>
      <c r="DI20" s="609"/>
      <c r="DJ20" s="609"/>
      <c r="DK20" s="609"/>
      <c r="DL20" s="609"/>
      <c r="DM20" s="609"/>
      <c r="DN20" s="609"/>
      <c r="DO20" s="609"/>
      <c r="DP20" s="610"/>
      <c r="DQ20" s="614">
        <v>1731895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1510269</v>
      </c>
      <c r="S21" s="609"/>
      <c r="T21" s="609"/>
      <c r="U21" s="609"/>
      <c r="V21" s="609"/>
      <c r="W21" s="609"/>
      <c r="X21" s="609"/>
      <c r="Y21" s="610"/>
      <c r="Z21" s="646">
        <v>52.7</v>
      </c>
      <c r="AA21" s="646"/>
      <c r="AB21" s="646"/>
      <c r="AC21" s="646"/>
      <c r="AD21" s="647">
        <v>1409806</v>
      </c>
      <c r="AE21" s="647"/>
      <c r="AF21" s="647"/>
      <c r="AG21" s="647"/>
      <c r="AH21" s="647"/>
      <c r="AI21" s="647"/>
      <c r="AJ21" s="647"/>
      <c r="AK21" s="647"/>
      <c r="AL21" s="611">
        <v>88.3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1409806</v>
      </c>
      <c r="S22" s="609"/>
      <c r="T22" s="609"/>
      <c r="U22" s="609"/>
      <c r="V22" s="609"/>
      <c r="W22" s="609"/>
      <c r="X22" s="609"/>
      <c r="Y22" s="610"/>
      <c r="Z22" s="646">
        <v>49.2</v>
      </c>
      <c r="AA22" s="646"/>
      <c r="AB22" s="646"/>
      <c r="AC22" s="646"/>
      <c r="AD22" s="647">
        <v>1409806</v>
      </c>
      <c r="AE22" s="647"/>
      <c r="AF22" s="647"/>
      <c r="AG22" s="647"/>
      <c r="AH22" s="647"/>
      <c r="AI22" s="647"/>
      <c r="AJ22" s="647"/>
      <c r="AK22" s="647"/>
      <c r="AL22" s="611">
        <v>88.3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100463</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1063802</v>
      </c>
      <c r="CS24" s="664"/>
      <c r="CT24" s="664"/>
      <c r="CU24" s="664"/>
      <c r="CV24" s="664"/>
      <c r="CW24" s="664"/>
      <c r="CX24" s="664"/>
      <c r="CY24" s="689"/>
      <c r="CZ24" s="690">
        <v>38</v>
      </c>
      <c r="DA24" s="672"/>
      <c r="DB24" s="672"/>
      <c r="DC24" s="692"/>
      <c r="DD24" s="688">
        <v>899047</v>
      </c>
      <c r="DE24" s="664"/>
      <c r="DF24" s="664"/>
      <c r="DG24" s="664"/>
      <c r="DH24" s="664"/>
      <c r="DI24" s="664"/>
      <c r="DJ24" s="664"/>
      <c r="DK24" s="689"/>
      <c r="DL24" s="688">
        <v>895403</v>
      </c>
      <c r="DM24" s="664"/>
      <c r="DN24" s="664"/>
      <c r="DO24" s="664"/>
      <c r="DP24" s="664"/>
      <c r="DQ24" s="664"/>
      <c r="DR24" s="664"/>
      <c r="DS24" s="664"/>
      <c r="DT24" s="664"/>
      <c r="DU24" s="664"/>
      <c r="DV24" s="689"/>
      <c r="DW24" s="690">
        <v>56.1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1697294</v>
      </c>
      <c r="S25" s="609"/>
      <c r="T25" s="609"/>
      <c r="U25" s="609"/>
      <c r="V25" s="609"/>
      <c r="W25" s="609"/>
      <c r="X25" s="609"/>
      <c r="Y25" s="610"/>
      <c r="Z25" s="646">
        <v>59.2</v>
      </c>
      <c r="AA25" s="646"/>
      <c r="AB25" s="646"/>
      <c r="AC25" s="646"/>
      <c r="AD25" s="647">
        <v>1596831</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487121</v>
      </c>
      <c r="CS25" s="621"/>
      <c r="CT25" s="621"/>
      <c r="CU25" s="621"/>
      <c r="CV25" s="621"/>
      <c r="CW25" s="621"/>
      <c r="CX25" s="621"/>
      <c r="CY25" s="622"/>
      <c r="CZ25" s="611">
        <v>17.399999999999999</v>
      </c>
      <c r="DA25" s="623"/>
      <c r="DB25" s="623"/>
      <c r="DC25" s="624"/>
      <c r="DD25" s="614">
        <v>449849</v>
      </c>
      <c r="DE25" s="621"/>
      <c r="DF25" s="621"/>
      <c r="DG25" s="621"/>
      <c r="DH25" s="621"/>
      <c r="DI25" s="621"/>
      <c r="DJ25" s="621"/>
      <c r="DK25" s="622"/>
      <c r="DL25" s="614">
        <v>446720</v>
      </c>
      <c r="DM25" s="621"/>
      <c r="DN25" s="621"/>
      <c r="DO25" s="621"/>
      <c r="DP25" s="621"/>
      <c r="DQ25" s="621"/>
      <c r="DR25" s="621"/>
      <c r="DS25" s="621"/>
      <c r="DT25" s="621"/>
      <c r="DU25" s="621"/>
      <c r="DV25" s="622"/>
      <c r="DW25" s="611">
        <v>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334337</v>
      </c>
      <c r="CS26" s="609"/>
      <c r="CT26" s="609"/>
      <c r="CU26" s="609"/>
      <c r="CV26" s="609"/>
      <c r="CW26" s="609"/>
      <c r="CX26" s="609"/>
      <c r="CY26" s="610"/>
      <c r="CZ26" s="611">
        <v>11.9</v>
      </c>
      <c r="DA26" s="623"/>
      <c r="DB26" s="623"/>
      <c r="DC26" s="624"/>
      <c r="DD26" s="614">
        <v>301816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6311</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105768</v>
      </c>
      <c r="BH27" s="609"/>
      <c r="BI27" s="609"/>
      <c r="BJ27" s="609"/>
      <c r="BK27" s="609"/>
      <c r="BL27" s="609"/>
      <c r="BM27" s="609"/>
      <c r="BN27" s="610"/>
      <c r="BO27" s="646">
        <v>100</v>
      </c>
      <c r="BP27" s="646"/>
      <c r="BQ27" s="646"/>
      <c r="BR27" s="646"/>
      <c r="BS27" s="647">
        <v>1699</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65470</v>
      </c>
      <c r="CS27" s="621"/>
      <c r="CT27" s="621"/>
      <c r="CU27" s="621"/>
      <c r="CV27" s="621"/>
      <c r="CW27" s="621"/>
      <c r="CX27" s="621"/>
      <c r="CY27" s="622"/>
      <c r="CZ27" s="611">
        <v>2.2999999999999998</v>
      </c>
      <c r="DA27" s="623"/>
      <c r="DB27" s="623"/>
      <c r="DC27" s="624"/>
      <c r="DD27" s="614">
        <v>18740</v>
      </c>
      <c r="DE27" s="621"/>
      <c r="DF27" s="621"/>
      <c r="DG27" s="621"/>
      <c r="DH27" s="621"/>
      <c r="DI27" s="621"/>
      <c r="DJ27" s="621"/>
      <c r="DK27" s="622"/>
      <c r="DL27" s="614">
        <v>18225</v>
      </c>
      <c r="DM27" s="621"/>
      <c r="DN27" s="621"/>
      <c r="DO27" s="621"/>
      <c r="DP27" s="621"/>
      <c r="DQ27" s="621"/>
      <c r="DR27" s="621"/>
      <c r="DS27" s="621"/>
      <c r="DT27" s="621"/>
      <c r="DU27" s="621"/>
      <c r="DV27" s="622"/>
      <c r="DW27" s="611">
        <v>1.1000000000000001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110359</v>
      </c>
      <c r="S28" s="609"/>
      <c r="T28" s="609"/>
      <c r="U28" s="609"/>
      <c r="V28" s="609"/>
      <c r="W28" s="609"/>
      <c r="X28" s="609"/>
      <c r="Y28" s="610"/>
      <c r="Z28" s="646">
        <v>3.8</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511211</v>
      </c>
      <c r="CS28" s="609"/>
      <c r="CT28" s="609"/>
      <c r="CU28" s="609"/>
      <c r="CV28" s="609"/>
      <c r="CW28" s="609"/>
      <c r="CX28" s="609"/>
      <c r="CY28" s="610"/>
      <c r="CZ28" s="611">
        <v>18.3</v>
      </c>
      <c r="DA28" s="623"/>
      <c r="DB28" s="623"/>
      <c r="DC28" s="624"/>
      <c r="DD28" s="614">
        <v>430458</v>
      </c>
      <c r="DE28" s="609"/>
      <c r="DF28" s="609"/>
      <c r="DG28" s="609"/>
      <c r="DH28" s="609"/>
      <c r="DI28" s="609"/>
      <c r="DJ28" s="609"/>
      <c r="DK28" s="610"/>
      <c r="DL28" s="614">
        <v>430458</v>
      </c>
      <c r="DM28" s="609"/>
      <c r="DN28" s="609"/>
      <c r="DO28" s="609"/>
      <c r="DP28" s="609"/>
      <c r="DQ28" s="609"/>
      <c r="DR28" s="609"/>
      <c r="DS28" s="609"/>
      <c r="DT28" s="609"/>
      <c r="DU28" s="609"/>
      <c r="DV28" s="610"/>
      <c r="DW28" s="611">
        <v>27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701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511127</v>
      </c>
      <c r="CS29" s="621"/>
      <c r="CT29" s="621"/>
      <c r="CU29" s="621"/>
      <c r="CV29" s="621"/>
      <c r="CW29" s="621"/>
      <c r="CX29" s="621"/>
      <c r="CY29" s="622"/>
      <c r="CZ29" s="611">
        <v>18.3</v>
      </c>
      <c r="DA29" s="623"/>
      <c r="DB29" s="623"/>
      <c r="DC29" s="624"/>
      <c r="DD29" s="614">
        <v>430374</v>
      </c>
      <c r="DE29" s="621"/>
      <c r="DF29" s="621"/>
      <c r="DG29" s="621"/>
      <c r="DH29" s="621"/>
      <c r="DI29" s="621"/>
      <c r="DJ29" s="621"/>
      <c r="DK29" s="622"/>
      <c r="DL29" s="614">
        <v>430374</v>
      </c>
      <c r="DM29" s="621"/>
      <c r="DN29" s="621"/>
      <c r="DO29" s="621"/>
      <c r="DP29" s="621"/>
      <c r="DQ29" s="621"/>
      <c r="DR29" s="621"/>
      <c r="DS29" s="621"/>
      <c r="DT29" s="621"/>
      <c r="DU29" s="621"/>
      <c r="DV29" s="622"/>
      <c r="DW29" s="611">
        <v>26.9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174511</v>
      </c>
      <c r="S30" s="609"/>
      <c r="T30" s="609"/>
      <c r="U30" s="609"/>
      <c r="V30" s="609"/>
      <c r="W30" s="609"/>
      <c r="X30" s="609"/>
      <c r="Y30" s="610"/>
      <c r="Z30" s="646">
        <v>6.1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497428</v>
      </c>
      <c r="CS30" s="609"/>
      <c r="CT30" s="609"/>
      <c r="CU30" s="609"/>
      <c r="CV30" s="609"/>
      <c r="CW30" s="609"/>
      <c r="CX30" s="609"/>
      <c r="CY30" s="610"/>
      <c r="CZ30" s="611">
        <v>17.8</v>
      </c>
      <c r="DA30" s="623"/>
      <c r="DB30" s="623"/>
      <c r="DC30" s="624"/>
      <c r="DD30" s="614">
        <v>420463</v>
      </c>
      <c r="DE30" s="609"/>
      <c r="DF30" s="609"/>
      <c r="DG30" s="609"/>
      <c r="DH30" s="609"/>
      <c r="DI30" s="609"/>
      <c r="DJ30" s="609"/>
      <c r="DK30" s="610"/>
      <c r="DL30" s="614">
        <v>420463</v>
      </c>
      <c r="DM30" s="609"/>
      <c r="DN30" s="609"/>
      <c r="DO30" s="609"/>
      <c r="DP30" s="609"/>
      <c r="DQ30" s="609"/>
      <c r="DR30" s="609"/>
      <c r="DS30" s="609"/>
      <c r="DT30" s="609"/>
      <c r="DU30" s="609"/>
      <c r="DV30" s="610"/>
      <c r="DW30" s="611">
        <v>26.3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99.7</v>
      </c>
      <c r="BN31" s="671"/>
      <c r="BO31" s="671"/>
      <c r="BP31" s="671"/>
      <c r="BQ31" s="673"/>
      <c r="BR31" s="670">
        <v>99.8</v>
      </c>
      <c r="BS31" s="671"/>
      <c r="BT31" s="671"/>
      <c r="BU31" s="671"/>
      <c r="BV31" s="671"/>
      <c r="BW31" s="671"/>
      <c r="BX31" s="672">
        <v>99.6</v>
      </c>
      <c r="BY31" s="671"/>
      <c r="BZ31" s="671"/>
      <c r="CA31" s="671"/>
      <c r="CB31" s="673"/>
      <c r="CD31" s="629"/>
      <c r="CE31" s="630"/>
      <c r="CF31" s="605" t="s">
        <v>300</v>
      </c>
      <c r="CG31" s="606"/>
      <c r="CH31" s="606"/>
      <c r="CI31" s="606"/>
      <c r="CJ31" s="606"/>
      <c r="CK31" s="606"/>
      <c r="CL31" s="606"/>
      <c r="CM31" s="606"/>
      <c r="CN31" s="606"/>
      <c r="CO31" s="606"/>
      <c r="CP31" s="606"/>
      <c r="CQ31" s="607"/>
      <c r="CR31" s="608">
        <v>13699</v>
      </c>
      <c r="CS31" s="621"/>
      <c r="CT31" s="621"/>
      <c r="CU31" s="621"/>
      <c r="CV31" s="621"/>
      <c r="CW31" s="621"/>
      <c r="CX31" s="621"/>
      <c r="CY31" s="622"/>
      <c r="CZ31" s="611">
        <v>0.5</v>
      </c>
      <c r="DA31" s="623"/>
      <c r="DB31" s="623"/>
      <c r="DC31" s="624"/>
      <c r="DD31" s="614">
        <v>9911</v>
      </c>
      <c r="DE31" s="621"/>
      <c r="DF31" s="621"/>
      <c r="DG31" s="621"/>
      <c r="DH31" s="621"/>
      <c r="DI31" s="621"/>
      <c r="DJ31" s="621"/>
      <c r="DK31" s="622"/>
      <c r="DL31" s="614">
        <v>9911</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84469</v>
      </c>
      <c r="S32" s="609"/>
      <c r="T32" s="609"/>
      <c r="U32" s="609"/>
      <c r="V32" s="609"/>
      <c r="W32" s="609"/>
      <c r="X32" s="609"/>
      <c r="Y32" s="610"/>
      <c r="Z32" s="646">
        <v>2.9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99.4</v>
      </c>
      <c r="BN32" s="621"/>
      <c r="BO32" s="621"/>
      <c r="BP32" s="621"/>
      <c r="BQ32" s="644"/>
      <c r="BR32" s="674">
        <v>99.6</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v>84</v>
      </c>
      <c r="CS32" s="609"/>
      <c r="CT32" s="609"/>
      <c r="CU32" s="609"/>
      <c r="CV32" s="609"/>
      <c r="CW32" s="609"/>
      <c r="CX32" s="609"/>
      <c r="CY32" s="610"/>
      <c r="CZ32" s="611">
        <v>0</v>
      </c>
      <c r="DA32" s="623"/>
      <c r="DB32" s="623"/>
      <c r="DC32" s="624"/>
      <c r="DD32" s="614">
        <v>84</v>
      </c>
      <c r="DE32" s="609"/>
      <c r="DF32" s="609"/>
      <c r="DG32" s="609"/>
      <c r="DH32" s="609"/>
      <c r="DI32" s="609"/>
      <c r="DJ32" s="609"/>
      <c r="DK32" s="610"/>
      <c r="DL32" s="614">
        <v>84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94542</v>
      </c>
      <c r="S33" s="609"/>
      <c r="T33" s="609"/>
      <c r="U33" s="609"/>
      <c r="V33" s="609"/>
      <c r="W33" s="609"/>
      <c r="X33" s="609"/>
      <c r="Y33" s="610"/>
      <c r="Z33" s="646">
        <v>3.3</v>
      </c>
      <c r="AA33" s="646"/>
      <c r="AB33" s="646"/>
      <c r="AC33" s="646"/>
      <c r="AD33" s="647">
        <v>100</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100</v>
      </c>
      <c r="BH33" s="593"/>
      <c r="BI33" s="593"/>
      <c r="BJ33" s="593"/>
      <c r="BK33" s="593"/>
      <c r="BL33" s="593"/>
      <c r="BM33" s="639">
        <v>100</v>
      </c>
      <c r="BN33" s="593"/>
      <c r="BO33" s="593"/>
      <c r="BP33" s="593"/>
      <c r="BQ33" s="656"/>
      <c r="BR33" s="669">
        <v>100</v>
      </c>
      <c r="BS33" s="593"/>
      <c r="BT33" s="593"/>
      <c r="BU33" s="593"/>
      <c r="BV33" s="593"/>
      <c r="BW33" s="593"/>
      <c r="BX33" s="639">
        <v>100</v>
      </c>
      <c r="BY33" s="593"/>
      <c r="BZ33" s="593"/>
      <c r="CA33" s="593"/>
      <c r="CB33" s="656"/>
      <c r="CD33" s="605" t="s">
        <v>307</v>
      </c>
      <c r="CE33" s="606"/>
      <c r="CF33" s="606"/>
      <c r="CG33" s="606"/>
      <c r="CH33" s="606"/>
      <c r="CI33" s="606"/>
      <c r="CJ33" s="606"/>
      <c r="CK33" s="606"/>
      <c r="CL33" s="606"/>
      <c r="CM33" s="606"/>
      <c r="CN33" s="606"/>
      <c r="CO33" s="606"/>
      <c r="CP33" s="606"/>
      <c r="CQ33" s="607"/>
      <c r="CR33" s="608">
        <v>1344223</v>
      </c>
      <c r="CS33" s="621"/>
      <c r="CT33" s="621"/>
      <c r="CU33" s="621"/>
      <c r="CV33" s="621"/>
      <c r="CW33" s="621"/>
      <c r="CX33" s="621"/>
      <c r="CY33" s="622"/>
      <c r="CZ33" s="611">
        <v>48</v>
      </c>
      <c r="DA33" s="623"/>
      <c r="DB33" s="623"/>
      <c r="DC33" s="624"/>
      <c r="DD33" s="614">
        <v>811674</v>
      </c>
      <c r="DE33" s="621"/>
      <c r="DF33" s="621"/>
      <c r="DG33" s="621"/>
      <c r="DH33" s="621"/>
      <c r="DI33" s="621"/>
      <c r="DJ33" s="621"/>
      <c r="DK33" s="622"/>
      <c r="DL33" s="614">
        <v>510665</v>
      </c>
      <c r="DM33" s="621"/>
      <c r="DN33" s="621"/>
      <c r="DO33" s="621"/>
      <c r="DP33" s="621"/>
      <c r="DQ33" s="621"/>
      <c r="DR33" s="621"/>
      <c r="DS33" s="621"/>
      <c r="DT33" s="621"/>
      <c r="DU33" s="621"/>
      <c r="DV33" s="622"/>
      <c r="DW33" s="611">
        <v>32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20030</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382144</v>
      </c>
      <c r="CS34" s="609"/>
      <c r="CT34" s="609"/>
      <c r="CU34" s="609"/>
      <c r="CV34" s="609"/>
      <c r="CW34" s="609"/>
      <c r="CX34" s="609"/>
      <c r="CY34" s="610"/>
      <c r="CZ34" s="611">
        <v>13.7</v>
      </c>
      <c r="DA34" s="623"/>
      <c r="DB34" s="623"/>
      <c r="DC34" s="624"/>
      <c r="DD34" s="614">
        <v>236677</v>
      </c>
      <c r="DE34" s="609"/>
      <c r="DF34" s="609"/>
      <c r="DG34" s="609"/>
      <c r="DH34" s="609"/>
      <c r="DI34" s="609"/>
      <c r="DJ34" s="609"/>
      <c r="DK34" s="610"/>
      <c r="DL34" s="614">
        <v>181490</v>
      </c>
      <c r="DM34" s="609"/>
      <c r="DN34" s="609"/>
      <c r="DO34" s="609"/>
      <c r="DP34" s="609"/>
      <c r="DQ34" s="609"/>
      <c r="DR34" s="609"/>
      <c r="DS34" s="609"/>
      <c r="DT34" s="609"/>
      <c r="DU34" s="609"/>
      <c r="DV34" s="610"/>
      <c r="DW34" s="611">
        <v>11.4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296728</v>
      </c>
      <c r="S35" s="609"/>
      <c r="T35" s="609"/>
      <c r="U35" s="609"/>
      <c r="V35" s="609"/>
      <c r="W35" s="609"/>
      <c r="X35" s="609"/>
      <c r="Y35" s="610"/>
      <c r="Z35" s="646">
        <v>10.3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97343</v>
      </c>
      <c r="CS35" s="621"/>
      <c r="CT35" s="621"/>
      <c r="CU35" s="621"/>
      <c r="CV35" s="621"/>
      <c r="CW35" s="621"/>
      <c r="CX35" s="621"/>
      <c r="CY35" s="622"/>
      <c r="CZ35" s="611">
        <v>3.5</v>
      </c>
      <c r="DA35" s="623"/>
      <c r="DB35" s="623"/>
      <c r="DC35" s="624"/>
      <c r="DD35" s="614">
        <v>85329</v>
      </c>
      <c r="DE35" s="621"/>
      <c r="DF35" s="621"/>
      <c r="DG35" s="621"/>
      <c r="DH35" s="621"/>
      <c r="DI35" s="621"/>
      <c r="DJ35" s="621"/>
      <c r="DK35" s="622"/>
      <c r="DL35" s="614">
        <v>61735</v>
      </c>
      <c r="DM35" s="621"/>
      <c r="DN35" s="621"/>
      <c r="DO35" s="621"/>
      <c r="DP35" s="621"/>
      <c r="DQ35" s="621"/>
      <c r="DR35" s="621"/>
      <c r="DS35" s="621"/>
      <c r="DT35" s="621"/>
      <c r="DU35" s="621"/>
      <c r="DV35" s="622"/>
      <c r="DW35" s="611">
        <v>3.9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60246</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143191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435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677022</v>
      </c>
      <c r="CS36" s="609"/>
      <c r="CT36" s="609"/>
      <c r="CU36" s="609"/>
      <c r="CV36" s="609"/>
      <c r="CW36" s="609"/>
      <c r="CX36" s="609"/>
      <c r="CY36" s="610"/>
      <c r="CZ36" s="611">
        <v>24.2</v>
      </c>
      <c r="DA36" s="623"/>
      <c r="DB36" s="623"/>
      <c r="DC36" s="624"/>
      <c r="DD36" s="614">
        <v>390660</v>
      </c>
      <c r="DE36" s="609"/>
      <c r="DF36" s="609"/>
      <c r="DG36" s="609"/>
      <c r="DH36" s="609"/>
      <c r="DI36" s="609"/>
      <c r="DJ36" s="609"/>
      <c r="DK36" s="610"/>
      <c r="DL36" s="614">
        <v>267440</v>
      </c>
      <c r="DM36" s="609"/>
      <c r="DN36" s="609"/>
      <c r="DO36" s="609"/>
      <c r="DP36" s="609"/>
      <c r="DQ36" s="609"/>
      <c r="DR36" s="609"/>
      <c r="DS36" s="609"/>
      <c r="DT36" s="609"/>
      <c r="DU36" s="609"/>
      <c r="DV36" s="610"/>
      <c r="DW36" s="611">
        <v>16.7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96033</v>
      </c>
      <c r="S37" s="609"/>
      <c r="T37" s="609"/>
      <c r="U37" s="609"/>
      <c r="V37" s="609"/>
      <c r="W37" s="609"/>
      <c r="X37" s="609"/>
      <c r="Y37" s="610"/>
      <c r="Z37" s="646">
        <v>3.3</v>
      </c>
      <c r="AA37" s="646"/>
      <c r="AB37" s="646"/>
      <c r="AC37" s="646"/>
      <c r="AD37" s="647">
        <v>125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55118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-2875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120609</v>
      </c>
      <c r="CS37" s="621"/>
      <c r="CT37" s="621"/>
      <c r="CU37" s="621"/>
      <c r="CV37" s="621"/>
      <c r="CW37" s="621"/>
      <c r="CX37" s="621"/>
      <c r="CY37" s="622"/>
      <c r="CZ37" s="611">
        <v>4.3</v>
      </c>
      <c r="DA37" s="623"/>
      <c r="DB37" s="623"/>
      <c r="DC37" s="624"/>
      <c r="DD37" s="614">
        <v>115842</v>
      </c>
      <c r="DE37" s="621"/>
      <c r="DF37" s="621"/>
      <c r="DG37" s="621"/>
      <c r="DH37" s="621"/>
      <c r="DI37" s="621"/>
      <c r="DJ37" s="621"/>
      <c r="DK37" s="622"/>
      <c r="DL37" s="614">
        <v>115842</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227000</v>
      </c>
      <c r="S38" s="609"/>
      <c r="T38" s="609"/>
      <c r="U38" s="609"/>
      <c r="V38" s="609"/>
      <c r="W38" s="609"/>
      <c r="X38" s="609"/>
      <c r="Y38" s="610"/>
      <c r="Z38" s="646">
        <v>7.9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48268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39805</v>
      </c>
      <c r="CS38" s="609"/>
      <c r="CT38" s="609"/>
      <c r="CU38" s="609"/>
      <c r="CV38" s="609"/>
      <c r="CW38" s="609"/>
      <c r="CX38" s="609"/>
      <c r="CY38" s="610"/>
      <c r="CZ38" s="611">
        <v>1.4</v>
      </c>
      <c r="DA38" s="623"/>
      <c r="DB38" s="623"/>
      <c r="DC38" s="624"/>
      <c r="DD38" s="614">
        <v>34338</v>
      </c>
      <c r="DE38" s="609"/>
      <c r="DF38" s="609"/>
      <c r="DG38" s="609"/>
      <c r="DH38" s="609"/>
      <c r="DI38" s="609"/>
      <c r="DJ38" s="609"/>
      <c r="DK38" s="610"/>
      <c r="DL38" s="614" t="s">
        <v>122</v>
      </c>
      <c r="DM38" s="609"/>
      <c r="DN38" s="609"/>
      <c r="DO38" s="609"/>
      <c r="DP38" s="609"/>
      <c r="DQ38" s="609"/>
      <c r="DR38" s="609"/>
      <c r="DS38" s="609"/>
      <c r="DT38" s="609"/>
      <c r="DU38" s="609"/>
      <c r="DV38" s="610"/>
      <c r="DW38" s="611" t="s">
        <v>122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97909</v>
      </c>
      <c r="CS39" s="621"/>
      <c r="CT39" s="621"/>
      <c r="CU39" s="621"/>
      <c r="CV39" s="621"/>
      <c r="CW39" s="621"/>
      <c r="CX39" s="621"/>
      <c r="CY39" s="622"/>
      <c r="CZ39" s="611">
        <v>3.5</v>
      </c>
      <c r="DA39" s="623"/>
      <c r="DB39" s="623"/>
      <c r="DC39" s="624"/>
      <c r="DD39" s="614">
        <v>64670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50000</v>
      </c>
      <c r="CS40" s="609"/>
      <c r="CT40" s="609"/>
      <c r="CU40" s="609"/>
      <c r="CV40" s="609"/>
      <c r="CW40" s="609"/>
      <c r="CX40" s="609"/>
      <c r="CY40" s="610"/>
      <c r="CZ40" s="611">
        <v>1.8</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2868224</v>
      </c>
      <c r="S41" s="633"/>
      <c r="T41" s="633"/>
      <c r="U41" s="633"/>
      <c r="V41" s="633"/>
      <c r="W41" s="633"/>
      <c r="X41" s="633"/>
      <c r="Y41" s="636"/>
      <c r="Z41" s="637">
        <v>100</v>
      </c>
      <c r="AA41" s="637"/>
      <c r="AB41" s="637"/>
      <c r="AC41" s="637"/>
      <c r="AD41" s="638">
        <v>1597056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9331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9</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30474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389889</v>
      </c>
      <c r="CS42" s="621"/>
      <c r="CT42" s="621"/>
      <c r="CU42" s="621"/>
      <c r="CV42" s="621"/>
      <c r="CW42" s="621"/>
      <c r="CX42" s="621"/>
      <c r="CY42" s="622"/>
      <c r="CZ42" s="611">
        <v>13.9</v>
      </c>
      <c r="DA42" s="623"/>
      <c r="DB42" s="623"/>
      <c r="DC42" s="624"/>
      <c r="DD42" s="614">
        <v>21174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389889</v>
      </c>
      <c r="CS44" s="609"/>
      <c r="CT44" s="609"/>
      <c r="CU44" s="609"/>
      <c r="CV44" s="609"/>
      <c r="CW44" s="609"/>
      <c r="CX44" s="609"/>
      <c r="CY44" s="610"/>
      <c r="CZ44" s="611">
        <v>13.9</v>
      </c>
      <c r="DA44" s="612"/>
      <c r="DB44" s="612"/>
      <c r="DC44" s="613"/>
      <c r="DD44" s="614">
        <v>21174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265479</v>
      </c>
      <c r="CS45" s="621"/>
      <c r="CT45" s="621"/>
      <c r="CU45" s="621"/>
      <c r="CV45" s="621"/>
      <c r="CW45" s="621"/>
      <c r="CX45" s="621"/>
      <c r="CY45" s="622"/>
      <c r="CZ45" s="611">
        <v>9.5</v>
      </c>
      <c r="DA45" s="623"/>
      <c r="DB45" s="623"/>
      <c r="DC45" s="624"/>
      <c r="DD45" s="614">
        <v>12744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124410</v>
      </c>
      <c r="CS46" s="609"/>
      <c r="CT46" s="609"/>
      <c r="CU46" s="609"/>
      <c r="CV46" s="609"/>
      <c r="CW46" s="609"/>
      <c r="CX46" s="609"/>
      <c r="CY46" s="610"/>
      <c r="CZ46" s="611">
        <v>4.4000000000000004</v>
      </c>
      <c r="DA46" s="612"/>
      <c r="DB46" s="612"/>
      <c r="DC46" s="613"/>
      <c r="DD46" s="614">
        <v>8430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2797914</v>
      </c>
      <c r="CS49" s="593"/>
      <c r="CT49" s="593"/>
      <c r="CU49" s="593"/>
      <c r="CV49" s="593"/>
      <c r="CW49" s="593"/>
      <c r="CX49" s="593"/>
      <c r="CY49" s="594"/>
      <c r="CZ49" s="595">
        <v>100</v>
      </c>
      <c r="DA49" s="596"/>
      <c r="DB49" s="596"/>
      <c r="DC49" s="597"/>
      <c r="DD49" s="598">
        <v>1731895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2GWqNvoDbtF9fXFRzWjx0gZ5z5sO6mqx0fwBniEUy7VrFL1av6ZdGKSk6IjIIMxWwiPsXoJ3BDTRLSw0qWeoQ==" saltValue="0HLV4+CFj1yggG3fdDQr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5" zoomScale="70" zoomScaleNormal="25" zoomScaleSheetLayoutView="70" workbookViewId="0">
      <selection activeCell="A105" sqref="A10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2868</v>
      </c>
      <c r="R7" s="1090"/>
      <c r="S7" s="1090"/>
      <c r="T7" s="1090"/>
      <c r="U7" s="1090"/>
      <c r="V7" s="1090">
        <v>2798</v>
      </c>
      <c r="W7" s="1090"/>
      <c r="X7" s="1090"/>
      <c r="Y7" s="1090"/>
      <c r="Z7" s="1090"/>
      <c r="AA7" s="1090">
        <v>70</v>
      </c>
      <c r="AB7" s="1090"/>
      <c r="AC7" s="1090"/>
      <c r="AD7" s="1090"/>
      <c r="AE7" s="1091"/>
      <c r="AF7" s="1092">
        <v>70</v>
      </c>
      <c r="AG7" s="1093"/>
      <c r="AH7" s="1093"/>
      <c r="AI7" s="1093"/>
      <c r="AJ7" s="1094"/>
      <c r="AK7" s="1095"/>
      <c r="AL7" s="1096"/>
      <c r="AM7" s="1096"/>
      <c r="AN7" s="1096"/>
      <c r="AO7" s="1096"/>
      <c r="AP7" s="1096">
        <v>3472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2</v>
      </c>
      <c r="CI7" s="1084"/>
      <c r="CJ7" s="1084"/>
      <c r="CK7" s="1084"/>
      <c r="CL7" s="1085"/>
      <c r="CM7" s="1083">
        <v>143</v>
      </c>
      <c r="CN7" s="1084"/>
      <c r="CO7" s="1084"/>
      <c r="CP7" s="1084"/>
      <c r="CQ7" s="1085"/>
      <c r="CR7" s="1083">
        <v>27</v>
      </c>
      <c r="CS7" s="1084"/>
      <c r="CT7" s="1084"/>
      <c r="CU7" s="1084"/>
      <c r="CV7" s="1085"/>
      <c r="CW7" s="1083">
        <v>8</v>
      </c>
      <c r="CX7" s="1084"/>
      <c r="CY7" s="1084"/>
      <c r="CZ7" s="1084"/>
      <c r="DA7" s="1085"/>
      <c r="DB7" s="1083">
        <v>0</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-2</v>
      </c>
      <c r="CI8" s="977"/>
      <c r="CJ8" s="977"/>
      <c r="CK8" s="977"/>
      <c r="CL8" s="978"/>
      <c r="CM8" s="976">
        <v>8</v>
      </c>
      <c r="CN8" s="977"/>
      <c r="CO8" s="977"/>
      <c r="CP8" s="977"/>
      <c r="CQ8" s="978"/>
      <c r="CR8" s="976">
        <v>20</v>
      </c>
      <c r="CS8" s="977"/>
      <c r="CT8" s="977"/>
      <c r="CU8" s="977"/>
      <c r="CV8" s="978"/>
      <c r="CW8" s="976">
        <v>46</v>
      </c>
      <c r="CX8" s="977"/>
      <c r="CY8" s="977"/>
      <c r="CZ8" s="977"/>
      <c r="DA8" s="978"/>
      <c r="DB8" s="976">
        <v>0</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70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118</v>
      </c>
      <c r="R28" s="1038"/>
      <c r="S28" s="1038"/>
      <c r="T28" s="1038"/>
      <c r="U28" s="1038"/>
      <c r="V28" s="1038">
        <v>118</v>
      </c>
      <c r="W28" s="1038"/>
      <c r="X28" s="1038"/>
      <c r="Y28" s="1038"/>
      <c r="Z28" s="1038"/>
      <c r="AA28" s="1038">
        <v>0</v>
      </c>
      <c r="AB28" s="1038"/>
      <c r="AC28" s="1038"/>
      <c r="AD28" s="1038"/>
      <c r="AE28" s="1039"/>
      <c r="AF28" s="1040">
        <v>0</v>
      </c>
      <c r="AG28" s="1038"/>
      <c r="AH28" s="1038"/>
      <c r="AI28" s="1038"/>
      <c r="AJ28" s="1041"/>
      <c r="AK28" s="1029">
        <v>93</v>
      </c>
      <c r="AL28" s="1030"/>
      <c r="AM28" s="1030"/>
      <c r="AN28" s="1030"/>
      <c r="AO28" s="1030"/>
      <c r="AP28" s="1030" t="s">
        <v>485</v>
      </c>
      <c r="AQ28" s="1030"/>
      <c r="AR28" s="1030"/>
      <c r="AS28" s="1030"/>
      <c r="AT28" s="1030"/>
      <c r="AU28" s="1030" t="s">
        <v>485</v>
      </c>
      <c r="AV28" s="1030"/>
      <c r="AW28" s="1030"/>
      <c r="AX28" s="1030"/>
      <c r="AY28" s="1030"/>
      <c r="AZ28" s="1031" t="s">
        <v>485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137</v>
      </c>
      <c r="R29" s="1026"/>
      <c r="S29" s="1026"/>
      <c r="T29" s="1026"/>
      <c r="U29" s="1026"/>
      <c r="V29" s="1026">
        <v>127</v>
      </c>
      <c r="W29" s="1026"/>
      <c r="X29" s="1026"/>
      <c r="Y29" s="1026"/>
      <c r="Z29" s="1026"/>
      <c r="AA29" s="1026">
        <v>10</v>
      </c>
      <c r="AB29" s="1026"/>
      <c r="AC29" s="1026"/>
      <c r="AD29" s="1026"/>
      <c r="AE29" s="1027"/>
      <c r="AF29" s="1022">
        <v>10</v>
      </c>
      <c r="AG29" s="1023"/>
      <c r="AH29" s="1023"/>
      <c r="AI29" s="1023"/>
      <c r="AJ29" s="1024"/>
      <c r="AK29" s="967">
        <v>22</v>
      </c>
      <c r="AL29" s="958"/>
      <c r="AM29" s="958"/>
      <c r="AN29" s="958"/>
      <c r="AO29" s="958"/>
      <c r="AP29" s="958" t="s">
        <v>485</v>
      </c>
      <c r="AQ29" s="958"/>
      <c r="AR29" s="958"/>
      <c r="AS29" s="958"/>
      <c r="AT29" s="958"/>
      <c r="AU29" s="958" t="s">
        <v>485</v>
      </c>
      <c r="AV29" s="958"/>
      <c r="AW29" s="958"/>
      <c r="AX29" s="958"/>
      <c r="AY29" s="958"/>
      <c r="AZ29" s="1028" t="s">
        <v>485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20</v>
      </c>
      <c r="R30" s="1026"/>
      <c r="S30" s="1026"/>
      <c r="T30" s="1026"/>
      <c r="U30" s="1026"/>
      <c r="V30" s="1026">
        <v>20</v>
      </c>
      <c r="W30" s="1026"/>
      <c r="X30" s="1026"/>
      <c r="Y30" s="1026"/>
      <c r="Z30" s="1026"/>
      <c r="AA30" s="1026">
        <v>0</v>
      </c>
      <c r="AB30" s="1026"/>
      <c r="AC30" s="1026"/>
      <c r="AD30" s="1026"/>
      <c r="AE30" s="1027"/>
      <c r="AF30" s="1022">
        <v>0</v>
      </c>
      <c r="AG30" s="1023"/>
      <c r="AH30" s="1023"/>
      <c r="AI30" s="1023"/>
      <c r="AJ30" s="1024"/>
      <c r="AK30" s="967">
        <v>9</v>
      </c>
      <c r="AL30" s="958"/>
      <c r="AM30" s="958"/>
      <c r="AN30" s="958"/>
      <c r="AO30" s="958"/>
      <c r="AP30" s="958" t="s">
        <v>485</v>
      </c>
      <c r="AQ30" s="958"/>
      <c r="AR30" s="958"/>
      <c r="AS30" s="958"/>
      <c r="AT30" s="958"/>
      <c r="AU30" s="958" t="s">
        <v>485</v>
      </c>
      <c r="AV30" s="958"/>
      <c r="AW30" s="958"/>
      <c r="AX30" s="958"/>
      <c r="AY30" s="958"/>
      <c r="AZ30" s="1028" t="s">
        <v>485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97</v>
      </c>
      <c r="R31" s="1026"/>
      <c r="S31" s="1026"/>
      <c r="T31" s="1026"/>
      <c r="U31" s="1026"/>
      <c r="V31" s="1026">
        <v>96</v>
      </c>
      <c r="W31" s="1026"/>
      <c r="X31" s="1026"/>
      <c r="Y31" s="1026"/>
      <c r="Z31" s="1026"/>
      <c r="AA31" s="1026">
        <v>1</v>
      </c>
      <c r="AB31" s="1026"/>
      <c r="AC31" s="1026"/>
      <c r="AD31" s="1026"/>
      <c r="AE31" s="1027"/>
      <c r="AF31" s="1022">
        <v>2</v>
      </c>
      <c r="AG31" s="1023"/>
      <c r="AH31" s="1023"/>
      <c r="AI31" s="1023"/>
      <c r="AJ31" s="1024"/>
      <c r="AK31" s="967">
        <v>48</v>
      </c>
      <c r="AL31" s="958"/>
      <c r="AM31" s="958"/>
      <c r="AN31" s="958"/>
      <c r="AO31" s="958"/>
      <c r="AP31" s="958">
        <v>303</v>
      </c>
      <c r="AQ31" s="958"/>
      <c r="AR31" s="958"/>
      <c r="AS31" s="958"/>
      <c r="AT31" s="958"/>
      <c r="AU31" s="958">
        <v>303</v>
      </c>
      <c r="AV31" s="958"/>
      <c r="AW31" s="958"/>
      <c r="AX31" s="958"/>
      <c r="AY31" s="958"/>
      <c r="AZ31" s="1028" t="s">
        <v>485</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92</v>
      </c>
      <c r="R32" s="1026"/>
      <c r="S32" s="1026"/>
      <c r="T32" s="1026"/>
      <c r="U32" s="1026"/>
      <c r="V32" s="1026">
        <v>95</v>
      </c>
      <c r="W32" s="1026"/>
      <c r="X32" s="1026"/>
      <c r="Y32" s="1026"/>
      <c r="Z32" s="1026"/>
      <c r="AA32" s="1026">
        <v>-3</v>
      </c>
      <c r="AB32" s="1026"/>
      <c r="AC32" s="1026"/>
      <c r="AD32" s="1026"/>
      <c r="AE32" s="1027"/>
      <c r="AF32" s="1022">
        <v>3</v>
      </c>
      <c r="AG32" s="1023"/>
      <c r="AH32" s="1023"/>
      <c r="AI32" s="1023"/>
      <c r="AJ32" s="1024"/>
      <c r="AK32" s="967">
        <v>55</v>
      </c>
      <c r="AL32" s="958"/>
      <c r="AM32" s="958"/>
      <c r="AN32" s="958"/>
      <c r="AO32" s="958"/>
      <c r="AP32" s="958">
        <v>233</v>
      </c>
      <c r="AQ32" s="958"/>
      <c r="AR32" s="958"/>
      <c r="AS32" s="958"/>
      <c r="AT32" s="958"/>
      <c r="AU32" s="958">
        <v>233</v>
      </c>
      <c r="AV32" s="958"/>
      <c r="AW32" s="958"/>
      <c r="AX32" s="958"/>
      <c r="AY32" s="958"/>
      <c r="AZ32" s="1028" t="s">
        <v>485</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17</v>
      </c>
      <c r="R68" s="969"/>
      <c r="S68" s="969"/>
      <c r="T68" s="969"/>
      <c r="U68" s="969"/>
      <c r="V68" s="969">
        <v>16</v>
      </c>
      <c r="W68" s="969"/>
      <c r="X68" s="969"/>
      <c r="Y68" s="969"/>
      <c r="Z68" s="969"/>
      <c r="AA68" s="969">
        <v>1</v>
      </c>
      <c r="AB68" s="969"/>
      <c r="AC68" s="969"/>
      <c r="AD68" s="969"/>
      <c r="AE68" s="969"/>
      <c r="AF68" s="969">
        <v>1</v>
      </c>
      <c r="AG68" s="969"/>
      <c r="AH68" s="969"/>
      <c r="AI68" s="969"/>
      <c r="AJ68" s="969"/>
      <c r="AK68" s="969">
        <v>0</v>
      </c>
      <c r="AL68" s="969"/>
      <c r="AM68" s="969"/>
      <c r="AN68" s="969"/>
      <c r="AO68" s="969"/>
      <c r="AP68" s="969">
        <v>0</v>
      </c>
      <c r="AQ68" s="969"/>
      <c r="AR68" s="969"/>
      <c r="AS68" s="969"/>
      <c r="AT68" s="969"/>
      <c r="AU68" s="969" t="s">
        <v>485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1673</v>
      </c>
      <c r="R69" s="958"/>
      <c r="S69" s="958"/>
      <c r="T69" s="958"/>
      <c r="U69" s="958"/>
      <c r="V69" s="958">
        <v>1639</v>
      </c>
      <c r="W69" s="958"/>
      <c r="X69" s="958"/>
      <c r="Y69" s="958"/>
      <c r="Z69" s="958"/>
      <c r="AA69" s="958">
        <v>34</v>
      </c>
      <c r="AB69" s="958"/>
      <c r="AC69" s="958"/>
      <c r="AD69" s="958"/>
      <c r="AE69" s="958"/>
      <c r="AF69" s="958">
        <v>34</v>
      </c>
      <c r="AG69" s="958"/>
      <c r="AH69" s="958"/>
      <c r="AI69" s="958"/>
      <c r="AJ69" s="958"/>
      <c r="AK69" s="958">
        <v>0</v>
      </c>
      <c r="AL69" s="958"/>
      <c r="AM69" s="958"/>
      <c r="AN69" s="958"/>
      <c r="AO69" s="958"/>
      <c r="AP69" s="958">
        <v>1818</v>
      </c>
      <c r="AQ69" s="958"/>
      <c r="AR69" s="958"/>
      <c r="AS69" s="958"/>
      <c r="AT69" s="958"/>
      <c r="AU69" s="958" t="s">
        <v>485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552</v>
      </c>
      <c r="C70" s="962"/>
      <c r="D70" s="962"/>
      <c r="E70" s="962"/>
      <c r="F70" s="962"/>
      <c r="G70" s="962"/>
      <c r="H70" s="962"/>
      <c r="I70" s="962"/>
      <c r="J70" s="962"/>
      <c r="K70" s="962"/>
      <c r="L70" s="962"/>
      <c r="M70" s="962"/>
      <c r="N70" s="962"/>
      <c r="O70" s="962"/>
      <c r="P70" s="963"/>
      <c r="Q70" s="964">
        <v>590</v>
      </c>
      <c r="R70" s="958"/>
      <c r="S70" s="958"/>
      <c r="T70" s="958"/>
      <c r="U70" s="958"/>
      <c r="V70" s="958">
        <v>542</v>
      </c>
      <c r="W70" s="958"/>
      <c r="X70" s="958"/>
      <c r="Y70" s="958"/>
      <c r="Z70" s="958"/>
      <c r="AA70" s="958">
        <v>47</v>
      </c>
      <c r="AB70" s="958"/>
      <c r="AC70" s="958"/>
      <c r="AD70" s="958"/>
      <c r="AE70" s="958"/>
      <c r="AF70" s="958">
        <v>47</v>
      </c>
      <c r="AG70" s="958"/>
      <c r="AH70" s="958"/>
      <c r="AI70" s="958"/>
      <c r="AJ70" s="958"/>
      <c r="AK70" s="958">
        <v>0</v>
      </c>
      <c r="AL70" s="958"/>
      <c r="AM70" s="958"/>
      <c r="AN70" s="958"/>
      <c r="AO70" s="958"/>
      <c r="AP70" s="958">
        <v>513</v>
      </c>
      <c r="AQ70" s="958"/>
      <c r="AR70" s="958"/>
      <c r="AS70" s="958"/>
      <c r="AT70" s="958"/>
      <c r="AU70" s="958" t="s">
        <v>485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553</v>
      </c>
      <c r="C71" s="962"/>
      <c r="D71" s="962"/>
      <c r="E71" s="962"/>
      <c r="F71" s="962"/>
      <c r="G71" s="962"/>
      <c r="H71" s="962"/>
      <c r="I71" s="962"/>
      <c r="J71" s="962"/>
      <c r="K71" s="962"/>
      <c r="L71" s="962"/>
      <c r="M71" s="962"/>
      <c r="N71" s="962"/>
      <c r="O71" s="962"/>
      <c r="P71" s="963"/>
      <c r="Q71" s="964">
        <v>3598</v>
      </c>
      <c r="R71" s="958"/>
      <c r="S71" s="958"/>
      <c r="T71" s="958"/>
      <c r="U71" s="958"/>
      <c r="V71" s="958">
        <v>4447</v>
      </c>
      <c r="W71" s="958"/>
      <c r="X71" s="958"/>
      <c r="Y71" s="958"/>
      <c r="Z71" s="958"/>
      <c r="AA71" s="958">
        <v>-849</v>
      </c>
      <c r="AB71" s="958"/>
      <c r="AC71" s="958"/>
      <c r="AD71" s="958"/>
      <c r="AE71" s="958"/>
      <c r="AF71" s="958">
        <v>825</v>
      </c>
      <c r="AG71" s="958"/>
      <c r="AH71" s="958"/>
      <c r="AI71" s="958"/>
      <c r="AJ71" s="958"/>
      <c r="AK71" s="958">
        <v>0</v>
      </c>
      <c r="AL71" s="958"/>
      <c r="AM71" s="958"/>
      <c r="AN71" s="958"/>
      <c r="AO71" s="958"/>
      <c r="AP71" s="958">
        <v>3003</v>
      </c>
      <c r="AQ71" s="958"/>
      <c r="AR71" s="958"/>
      <c r="AS71" s="958"/>
      <c r="AT71" s="958"/>
      <c r="AU71" s="958" t="s">
        <v>485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488942</v>
      </c>
      <c r="AB110" s="876"/>
      <c r="AC110" s="876"/>
      <c r="AD110" s="876"/>
      <c r="AE110" s="877"/>
      <c r="AF110" s="878">
        <v>515664</v>
      </c>
      <c r="AG110" s="876"/>
      <c r="AH110" s="876"/>
      <c r="AI110" s="876"/>
      <c r="AJ110" s="877"/>
      <c r="AK110" s="878">
        <v>511127</v>
      </c>
      <c r="AL110" s="876"/>
      <c r="AM110" s="876"/>
      <c r="AN110" s="876"/>
      <c r="AO110" s="877"/>
      <c r="AP110" s="879">
        <v>40.700000000000003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3768470</v>
      </c>
      <c r="BR110" s="829"/>
      <c r="BS110" s="829"/>
      <c r="BT110" s="829"/>
      <c r="BU110" s="829"/>
      <c r="BV110" s="829">
        <v>3742538</v>
      </c>
      <c r="BW110" s="829"/>
      <c r="BX110" s="829"/>
      <c r="BY110" s="829"/>
      <c r="BZ110" s="829"/>
      <c r="CA110" s="829">
        <v>3472110</v>
      </c>
      <c r="CB110" s="829"/>
      <c r="CC110" s="829"/>
      <c r="CD110" s="829"/>
      <c r="CE110" s="829"/>
      <c r="CF110" s="853">
        <v>276.2</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484932</v>
      </c>
      <c r="BR112" s="804"/>
      <c r="BS112" s="804"/>
      <c r="BT112" s="804"/>
      <c r="BU112" s="804"/>
      <c r="BV112" s="804">
        <v>483030</v>
      </c>
      <c r="BW112" s="804"/>
      <c r="BX112" s="804"/>
      <c r="BY112" s="804"/>
      <c r="BZ112" s="804"/>
      <c r="CA112" s="804">
        <v>440871</v>
      </c>
      <c r="CB112" s="804"/>
      <c r="CC112" s="804"/>
      <c r="CD112" s="804"/>
      <c r="CE112" s="804"/>
      <c r="CF112" s="862">
        <v>35.1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57071</v>
      </c>
      <c r="AB113" s="906"/>
      <c r="AC113" s="906"/>
      <c r="AD113" s="906"/>
      <c r="AE113" s="907"/>
      <c r="AF113" s="908">
        <v>65593</v>
      </c>
      <c r="AG113" s="906"/>
      <c r="AH113" s="906"/>
      <c r="AI113" s="906"/>
      <c r="AJ113" s="907"/>
      <c r="AK113" s="908">
        <v>59064</v>
      </c>
      <c r="AL113" s="906"/>
      <c r="AM113" s="906"/>
      <c r="AN113" s="906"/>
      <c r="AO113" s="907"/>
      <c r="AP113" s="909">
        <v>4.7</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10110</v>
      </c>
      <c r="BR113" s="804"/>
      <c r="BS113" s="804"/>
      <c r="BT113" s="804"/>
      <c r="BU113" s="804"/>
      <c r="BV113" s="804">
        <v>7950</v>
      </c>
      <c r="BW113" s="804"/>
      <c r="BX113" s="804"/>
      <c r="BY113" s="804"/>
      <c r="BZ113" s="804"/>
      <c r="CA113" s="804">
        <v>5774</v>
      </c>
      <c r="CB113" s="804"/>
      <c r="CC113" s="804"/>
      <c r="CD113" s="804"/>
      <c r="CE113" s="804"/>
      <c r="CF113" s="862">
        <v>0.5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358497</v>
      </c>
      <c r="BR114" s="804"/>
      <c r="BS114" s="804"/>
      <c r="BT114" s="804"/>
      <c r="BU114" s="804"/>
      <c r="BV114" s="804">
        <v>215431</v>
      </c>
      <c r="BW114" s="804"/>
      <c r="BX114" s="804"/>
      <c r="BY114" s="804"/>
      <c r="BZ114" s="804"/>
      <c r="CA114" s="804">
        <v>168521</v>
      </c>
      <c r="CB114" s="804"/>
      <c r="CC114" s="804"/>
      <c r="CD114" s="804"/>
      <c r="CE114" s="804"/>
      <c r="CF114" s="862">
        <v>13.4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123</v>
      </c>
      <c r="AB115" s="906"/>
      <c r="AC115" s="906"/>
      <c r="AD115" s="906"/>
      <c r="AE115" s="907"/>
      <c r="AF115" s="908">
        <v>84</v>
      </c>
      <c r="AG115" s="906"/>
      <c r="AH115" s="906"/>
      <c r="AI115" s="906"/>
      <c r="AJ115" s="907"/>
      <c r="AK115" s="908">
        <v>70</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2000</v>
      </c>
      <c r="BR115" s="804"/>
      <c r="BS115" s="804"/>
      <c r="BT115" s="804"/>
      <c r="BU115" s="804"/>
      <c r="BV115" s="804">
        <v>2000</v>
      </c>
      <c r="BW115" s="804"/>
      <c r="BX115" s="804"/>
      <c r="BY115" s="804"/>
      <c r="BZ115" s="804"/>
      <c r="CA115" s="804">
        <v>6000</v>
      </c>
      <c r="CB115" s="804"/>
      <c r="CC115" s="804"/>
      <c r="CD115" s="804"/>
      <c r="CE115" s="804"/>
      <c r="CF115" s="862">
        <v>0.5</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v>
      </c>
      <c r="AB116" s="767"/>
      <c r="AC116" s="767"/>
      <c r="AD116" s="767"/>
      <c r="AE116" s="768"/>
      <c r="AF116" s="769">
        <v>2</v>
      </c>
      <c r="AG116" s="767"/>
      <c r="AH116" s="767"/>
      <c r="AI116" s="767"/>
      <c r="AJ116" s="768"/>
      <c r="AK116" s="769">
        <v>84</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546137</v>
      </c>
      <c r="AB117" s="890"/>
      <c r="AC117" s="890"/>
      <c r="AD117" s="890"/>
      <c r="AE117" s="891"/>
      <c r="AF117" s="892">
        <v>581343</v>
      </c>
      <c r="AG117" s="890"/>
      <c r="AH117" s="890"/>
      <c r="AI117" s="890"/>
      <c r="AJ117" s="891"/>
      <c r="AK117" s="892">
        <v>570345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4624009</v>
      </c>
      <c r="BR119" s="832"/>
      <c r="BS119" s="832"/>
      <c r="BT119" s="832"/>
      <c r="BU119" s="832"/>
      <c r="BV119" s="832">
        <v>4450949</v>
      </c>
      <c r="BW119" s="832"/>
      <c r="BX119" s="832"/>
      <c r="BY119" s="832"/>
      <c r="BZ119" s="832"/>
      <c r="CA119" s="832">
        <v>4093276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2814640</v>
      </c>
      <c r="BR120" s="829"/>
      <c r="BS120" s="829"/>
      <c r="BT120" s="829"/>
      <c r="BU120" s="829"/>
      <c r="BV120" s="829">
        <v>2781430</v>
      </c>
      <c r="BW120" s="829"/>
      <c r="BX120" s="829"/>
      <c r="BY120" s="829"/>
      <c r="BZ120" s="829"/>
      <c r="CA120" s="829">
        <v>2582610</v>
      </c>
      <c r="CB120" s="829"/>
      <c r="CC120" s="829"/>
      <c r="CD120" s="829"/>
      <c r="CE120" s="829"/>
      <c r="CF120" s="853">
        <v>205.5</v>
      </c>
      <c r="CG120" s="854"/>
      <c r="CH120" s="854"/>
      <c r="CI120" s="854"/>
      <c r="CJ120" s="854"/>
      <c r="CK120" s="855" t="s">
        <v>444</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226622</v>
      </c>
      <c r="DR120" s="829"/>
      <c r="DS120" s="829"/>
      <c r="DT120" s="829"/>
      <c r="DU120" s="829"/>
      <c r="DV120" s="830">
        <v>18</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371590</v>
      </c>
      <c r="BR121" s="804"/>
      <c r="BS121" s="804"/>
      <c r="BT121" s="804"/>
      <c r="BU121" s="804"/>
      <c r="BV121" s="804">
        <v>325072</v>
      </c>
      <c r="BW121" s="804"/>
      <c r="BX121" s="804"/>
      <c r="BY121" s="804"/>
      <c r="BZ121" s="804"/>
      <c r="CA121" s="804">
        <v>305039</v>
      </c>
      <c r="CB121" s="804"/>
      <c r="CC121" s="804"/>
      <c r="CD121" s="804"/>
      <c r="CE121" s="804"/>
      <c r="CF121" s="862">
        <v>24.3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214249</v>
      </c>
      <c r="DR121" s="804"/>
      <c r="DS121" s="804"/>
      <c r="DT121" s="804"/>
      <c r="DU121" s="804"/>
      <c r="DV121" s="781">
        <v>17</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3044887</v>
      </c>
      <c r="BR122" s="832"/>
      <c r="BS122" s="832"/>
      <c r="BT122" s="832"/>
      <c r="BU122" s="832"/>
      <c r="BV122" s="832">
        <v>2920317</v>
      </c>
      <c r="BW122" s="832"/>
      <c r="BX122" s="832"/>
      <c r="BY122" s="832"/>
      <c r="BZ122" s="832"/>
      <c r="CA122" s="832">
        <v>2827136</v>
      </c>
      <c r="CB122" s="832"/>
      <c r="CC122" s="832"/>
      <c r="CD122" s="832"/>
      <c r="CE122" s="832"/>
      <c r="CF122" s="833">
        <v>224.9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6231117</v>
      </c>
      <c r="BR123" s="820"/>
      <c r="BS123" s="820"/>
      <c r="BT123" s="820"/>
      <c r="BU123" s="820"/>
      <c r="BV123" s="820">
        <v>6026819</v>
      </c>
      <c r="BW123" s="820"/>
      <c r="BX123" s="820"/>
      <c r="BY123" s="820"/>
      <c r="BZ123" s="820"/>
      <c r="CA123" s="820">
        <v>5714785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484932</v>
      </c>
      <c r="DH124" s="751"/>
      <c r="DI124" s="751"/>
      <c r="DJ124" s="751"/>
      <c r="DK124" s="752"/>
      <c r="DL124" s="753">
        <v>483030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123</v>
      </c>
      <c r="AB127" s="767"/>
      <c r="AC127" s="767"/>
      <c r="AD127" s="767"/>
      <c r="AE127" s="768"/>
      <c r="AF127" s="769">
        <v>84</v>
      </c>
      <c r="AG127" s="767"/>
      <c r="AH127" s="767"/>
      <c r="AI127" s="767"/>
      <c r="AJ127" s="768"/>
      <c r="AK127" s="769">
        <v>70</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76479</v>
      </c>
      <c r="AB128" s="788"/>
      <c r="AC128" s="788"/>
      <c r="AD128" s="788"/>
      <c r="AE128" s="789"/>
      <c r="AF128" s="790">
        <v>80311</v>
      </c>
      <c r="AG128" s="788"/>
      <c r="AH128" s="788"/>
      <c r="AI128" s="788"/>
      <c r="AJ128" s="789"/>
      <c r="AK128" s="790">
        <v>80753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2000</v>
      </c>
      <c r="DH128" s="778"/>
      <c r="DI128" s="778"/>
      <c r="DJ128" s="778"/>
      <c r="DK128" s="778"/>
      <c r="DL128" s="778">
        <v>2000</v>
      </c>
      <c r="DM128" s="778"/>
      <c r="DN128" s="778"/>
      <c r="DO128" s="778"/>
      <c r="DP128" s="778"/>
      <c r="DQ128" s="778">
        <v>6000</v>
      </c>
      <c r="DR128" s="778"/>
      <c r="DS128" s="778"/>
      <c r="DT128" s="778"/>
      <c r="DU128" s="778"/>
      <c r="DV128" s="779">
        <v>0.5</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1578483</v>
      </c>
      <c r="AB129" s="767"/>
      <c r="AC129" s="767"/>
      <c r="AD129" s="767"/>
      <c r="AE129" s="768"/>
      <c r="AF129" s="769">
        <v>1704474</v>
      </c>
      <c r="AG129" s="767"/>
      <c r="AH129" s="767"/>
      <c r="AI129" s="767"/>
      <c r="AJ129" s="768"/>
      <c r="AK129" s="769">
        <v>1590675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362156</v>
      </c>
      <c r="AB130" s="767"/>
      <c r="AC130" s="767"/>
      <c r="AD130" s="767"/>
      <c r="AE130" s="768"/>
      <c r="AF130" s="769">
        <v>362852</v>
      </c>
      <c r="AG130" s="767"/>
      <c r="AH130" s="767"/>
      <c r="AI130" s="767"/>
      <c r="AJ130" s="768"/>
      <c r="AK130" s="769">
        <v>333638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10.5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1216327</v>
      </c>
      <c r="AB131" s="751"/>
      <c r="AC131" s="751"/>
      <c r="AD131" s="751"/>
      <c r="AE131" s="752"/>
      <c r="AF131" s="753">
        <v>1341622</v>
      </c>
      <c r="AG131" s="751"/>
      <c r="AH131" s="751"/>
      <c r="AI131" s="751"/>
      <c r="AJ131" s="752"/>
      <c r="AK131" s="753">
        <v>1257037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8.8382480000000001</v>
      </c>
      <c r="AB132" s="732"/>
      <c r="AC132" s="732"/>
      <c r="AD132" s="732"/>
      <c r="AE132" s="733"/>
      <c r="AF132" s="734">
        <v>10.299469999999999</v>
      </c>
      <c r="AG132" s="732"/>
      <c r="AH132" s="732"/>
      <c r="AI132" s="732"/>
      <c r="AJ132" s="733"/>
      <c r="AK132" s="734">
        <v>12.40648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8.1</v>
      </c>
      <c r="AB133" s="711"/>
      <c r="AC133" s="711"/>
      <c r="AD133" s="711"/>
      <c r="AE133" s="712"/>
      <c r="AF133" s="710">
        <v>9.1999999999999993</v>
      </c>
      <c r="AG133" s="711"/>
      <c r="AH133" s="711"/>
      <c r="AI133" s="711"/>
      <c r="AJ133" s="712"/>
      <c r="AK133" s="710">
        <v>10.5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J83Ut5I67xc4O83eIyPeRhNOafLaRotczjhJ5X1oaFEUMREm2F1erbIRE8+fMnjAdV8o8736o4609j4+TjecQ==" saltValue="ZA814qs3ep/Gb0L0DE5M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5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4" sqref="A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u+nlyKxsxv8xbCUmvAjQhMudmMIM0QePn/AXIV+RwmdMfDYGCj2EB4ZHPbP6EA04arYXy6DND4AFsAXKLs63w==" saltValue="IqHDPC8LYvEDBCmL6lauc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ALV75FLNO/c1YARgdvzdI6AZ+P8YGVc4sNam9zf5TtRVAQSukfUJEp3q/yuNcoLvY227fkmLwqQqUptq7F74g==" saltValue="twxbjpDmDfl0kfZrDMFw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487121</v>
      </c>
      <c r="AP9" s="262">
        <v>509541</v>
      </c>
      <c r="AQ9" s="263">
        <v>263788</v>
      </c>
      <c r="AR9" s="264">
        <v>93.2</v>
      </c>
    </row>
    <row r="10" spans="1:46" ht="13.5" customHeight="1" x14ac:dyDescent="0.15">
      <c r="A10" s="247"/>
      <c r="AK10" s="1117" t="s">
        <v>483</v>
      </c>
      <c r="AL10" s="1118"/>
      <c r="AM10" s="1118"/>
      <c r="AN10" s="1119"/>
      <c r="AO10" s="265">
        <v>72419</v>
      </c>
      <c r="AP10" s="265">
        <v>75752</v>
      </c>
      <c r="AQ10" s="266">
        <v>39680</v>
      </c>
      <c r="AR10" s="267">
        <v>90.9</v>
      </c>
    </row>
    <row r="11" spans="1:46" ht="13.5" customHeight="1" x14ac:dyDescent="0.15">
      <c r="A11" s="247"/>
      <c r="AK11" s="1117" t="s">
        <v>484</v>
      </c>
      <c r="AL11" s="1118"/>
      <c r="AM11" s="1118"/>
      <c r="AN11" s="1119"/>
      <c r="AO11" s="265" t="s">
        <v>485</v>
      </c>
      <c r="AP11" s="265" t="s">
        <v>485</v>
      </c>
      <c r="AQ11" s="266">
        <v>4557</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t="s">
        <v>485</v>
      </c>
      <c r="AP13" s="265" t="s">
        <v>485</v>
      </c>
      <c r="AQ13" s="266">
        <v>12917</v>
      </c>
      <c r="AR13" s="267" t="s">
        <v>485</v>
      </c>
    </row>
    <row r="14" spans="1:46" ht="13.5" customHeight="1" x14ac:dyDescent="0.15">
      <c r="A14" s="247"/>
      <c r="AK14" s="1117" t="s">
        <v>488</v>
      </c>
      <c r="AL14" s="1118"/>
      <c r="AM14" s="1118"/>
      <c r="AN14" s="1119"/>
      <c r="AO14" s="265" t="s">
        <v>485</v>
      </c>
      <c r="AP14" s="265" t="s">
        <v>485</v>
      </c>
      <c r="AQ14" s="266">
        <v>4746</v>
      </c>
      <c r="AR14" s="267" t="s">
        <v>485</v>
      </c>
    </row>
    <row r="15" spans="1:46" ht="13.5" customHeight="1" x14ac:dyDescent="0.15">
      <c r="A15" s="247"/>
      <c r="AK15" s="1120" t="s">
        <v>489</v>
      </c>
      <c r="AL15" s="1121"/>
      <c r="AM15" s="1121"/>
      <c r="AN15" s="1122"/>
      <c r="AO15" s="265">
        <v>-18184</v>
      </c>
      <c r="AP15" s="265">
        <v>-19021</v>
      </c>
      <c r="AQ15" s="266">
        <v>-12765</v>
      </c>
      <c r="AR15" s="267">
        <v>49</v>
      </c>
    </row>
    <row r="16" spans="1:46" x14ac:dyDescent="0.15">
      <c r="A16" s="247"/>
      <c r="AK16" s="1120" t="s">
        <v>177</v>
      </c>
      <c r="AL16" s="1121"/>
      <c r="AM16" s="1121"/>
      <c r="AN16" s="1122"/>
      <c r="AO16" s="265">
        <v>541356</v>
      </c>
      <c r="AP16" s="265">
        <v>566272</v>
      </c>
      <c r="AQ16" s="266">
        <v>312922</v>
      </c>
      <c r="AR16" s="267">
        <v>81</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46.03</v>
      </c>
      <c r="AP21" s="278">
        <v>24.75</v>
      </c>
      <c r="AQ21" s="279">
        <v>21.28</v>
      </c>
      <c r="AS21" s="280"/>
      <c r="AT21" s="276"/>
    </row>
    <row r="22" spans="1:46" s="248" customFormat="1" x14ac:dyDescent="0.15">
      <c r="A22" s="276"/>
      <c r="AK22" s="1123" t="s">
        <v>495</v>
      </c>
      <c r="AL22" s="1124"/>
      <c r="AM22" s="1124"/>
      <c r="AN22" s="1125"/>
      <c r="AO22" s="281">
        <v>95.7</v>
      </c>
      <c r="AP22" s="282">
        <v>95.6</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511127</v>
      </c>
      <c r="AP32" s="291">
        <v>534652</v>
      </c>
      <c r="AQ32" s="292">
        <v>170896</v>
      </c>
      <c r="AR32" s="293">
        <v>212.9</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v>5</v>
      </c>
      <c r="AR34" s="293" t="s">
        <v>485</v>
      </c>
    </row>
    <row r="35" spans="1:46" ht="27" customHeight="1" x14ac:dyDescent="0.15">
      <c r="A35" s="247"/>
      <c r="AK35" s="1107" t="s">
        <v>502</v>
      </c>
      <c r="AL35" s="1108"/>
      <c r="AM35" s="1108"/>
      <c r="AN35" s="1109"/>
      <c r="AO35" s="291">
        <v>59064</v>
      </c>
      <c r="AP35" s="291">
        <v>61782</v>
      </c>
      <c r="AQ35" s="292">
        <v>33138</v>
      </c>
      <c r="AR35" s="293">
        <v>86.4</v>
      </c>
    </row>
    <row r="36" spans="1:46" ht="27" customHeight="1" x14ac:dyDescent="0.15">
      <c r="A36" s="247"/>
      <c r="AK36" s="1107" t="s">
        <v>503</v>
      </c>
      <c r="AL36" s="1108"/>
      <c r="AM36" s="1108"/>
      <c r="AN36" s="1109"/>
      <c r="AO36" s="291" t="s">
        <v>485</v>
      </c>
      <c r="AP36" s="291" t="s">
        <v>485</v>
      </c>
      <c r="AQ36" s="292">
        <v>2943</v>
      </c>
      <c r="AR36" s="293" t="s">
        <v>485</v>
      </c>
    </row>
    <row r="37" spans="1:46" ht="13.5" customHeight="1" x14ac:dyDescent="0.15">
      <c r="A37" s="247"/>
      <c r="AK37" s="1107" t="s">
        <v>504</v>
      </c>
      <c r="AL37" s="1108"/>
      <c r="AM37" s="1108"/>
      <c r="AN37" s="1109"/>
      <c r="AO37" s="291">
        <v>70</v>
      </c>
      <c r="AP37" s="291">
        <v>73</v>
      </c>
      <c r="AQ37" s="292">
        <v>1487</v>
      </c>
      <c r="AR37" s="293">
        <v>-95.1</v>
      </c>
    </row>
    <row r="38" spans="1:46" ht="27" customHeight="1" x14ac:dyDescent="0.15">
      <c r="A38" s="247"/>
      <c r="AK38" s="1110" t="s">
        <v>505</v>
      </c>
      <c r="AL38" s="1111"/>
      <c r="AM38" s="1111"/>
      <c r="AN38" s="1112"/>
      <c r="AO38" s="294">
        <v>84</v>
      </c>
      <c r="AP38" s="294">
        <v>88</v>
      </c>
      <c r="AQ38" s="295">
        <v>60</v>
      </c>
      <c r="AR38" s="283">
        <v>46.7</v>
      </c>
      <c r="AS38" s="290"/>
    </row>
    <row r="39" spans="1:46" x14ac:dyDescent="0.15">
      <c r="A39" s="247"/>
      <c r="AK39" s="1110" t="s">
        <v>506</v>
      </c>
      <c r="AL39" s="1111"/>
      <c r="AM39" s="1111"/>
      <c r="AN39" s="1112"/>
      <c r="AO39" s="291">
        <v>-80753</v>
      </c>
      <c r="AP39" s="291">
        <v>-84470</v>
      </c>
      <c r="AQ39" s="292">
        <v>-8408</v>
      </c>
      <c r="AR39" s="293">
        <v>904.6</v>
      </c>
      <c r="AS39" s="290"/>
    </row>
    <row r="40" spans="1:46" ht="27" customHeight="1" x14ac:dyDescent="0.15">
      <c r="A40" s="247"/>
      <c r="AK40" s="1107" t="s">
        <v>507</v>
      </c>
      <c r="AL40" s="1108"/>
      <c r="AM40" s="1108"/>
      <c r="AN40" s="1109"/>
      <c r="AO40" s="291">
        <v>-333638</v>
      </c>
      <c r="AP40" s="291">
        <v>-348994</v>
      </c>
      <c r="AQ40" s="292">
        <v>-141122</v>
      </c>
      <c r="AR40" s="293">
        <v>147.30000000000001</v>
      </c>
      <c r="AS40" s="290"/>
    </row>
    <row r="41" spans="1:46" x14ac:dyDescent="0.15">
      <c r="A41" s="247"/>
      <c r="AK41" s="1113" t="s">
        <v>287</v>
      </c>
      <c r="AL41" s="1114"/>
      <c r="AM41" s="1114"/>
      <c r="AN41" s="1115"/>
      <c r="AO41" s="291">
        <v>155954</v>
      </c>
      <c r="AP41" s="291">
        <v>163132</v>
      </c>
      <c r="AQ41" s="292">
        <v>59000</v>
      </c>
      <c r="AR41" s="293">
        <v>176.5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217232</v>
      </c>
      <c r="AN51" s="313">
        <v>205323</v>
      </c>
      <c r="AO51" s="314">
        <v>-60.2</v>
      </c>
      <c r="AP51" s="315">
        <v>301035</v>
      </c>
      <c r="AQ51" s="316">
        <v>12.2</v>
      </c>
      <c r="AR51" s="317">
        <v>-72.400000000000006</v>
      </c>
    </row>
    <row r="52" spans="1:44" x14ac:dyDescent="0.15">
      <c r="A52" s="247"/>
      <c r="AK52" s="318"/>
      <c r="AL52" s="319" t="s">
        <v>517</v>
      </c>
      <c r="AM52" s="320">
        <v>102005</v>
      </c>
      <c r="AN52" s="321">
        <v>96413</v>
      </c>
      <c r="AO52" s="322">
        <v>-76.900000000000006</v>
      </c>
      <c r="AP52" s="323">
        <v>154376</v>
      </c>
      <c r="AQ52" s="324">
        <v>29.1</v>
      </c>
      <c r="AR52" s="325">
        <v>-106</v>
      </c>
    </row>
    <row r="53" spans="1:44" x14ac:dyDescent="0.15">
      <c r="A53" s="247"/>
      <c r="AK53" s="303" t="s">
        <v>518</v>
      </c>
      <c r="AL53" s="304"/>
      <c r="AM53" s="312">
        <v>260276</v>
      </c>
      <c r="AN53" s="313">
        <v>251961</v>
      </c>
      <c r="AO53" s="314">
        <v>22.7</v>
      </c>
      <c r="AP53" s="315">
        <v>277467</v>
      </c>
      <c r="AQ53" s="316">
        <v>-7.8</v>
      </c>
      <c r="AR53" s="317">
        <v>30.5</v>
      </c>
    </row>
    <row r="54" spans="1:44" x14ac:dyDescent="0.15">
      <c r="A54" s="247"/>
      <c r="AK54" s="318"/>
      <c r="AL54" s="319" t="s">
        <v>517</v>
      </c>
      <c r="AM54" s="320">
        <v>104883</v>
      </c>
      <c r="AN54" s="321">
        <v>101532</v>
      </c>
      <c r="AO54" s="322">
        <v>5.3</v>
      </c>
      <c r="AP54" s="323">
        <v>128378</v>
      </c>
      <c r="AQ54" s="324">
        <v>-16.8</v>
      </c>
      <c r="AR54" s="325">
        <v>22.1</v>
      </c>
    </row>
    <row r="55" spans="1:44" x14ac:dyDescent="0.15">
      <c r="A55" s="247"/>
      <c r="AK55" s="303" t="s">
        <v>519</v>
      </c>
      <c r="AL55" s="304"/>
      <c r="AM55" s="312">
        <v>785262</v>
      </c>
      <c r="AN55" s="313">
        <v>762390</v>
      </c>
      <c r="AO55" s="314">
        <v>202.6</v>
      </c>
      <c r="AP55" s="315">
        <v>282256</v>
      </c>
      <c r="AQ55" s="316">
        <v>1.7</v>
      </c>
      <c r="AR55" s="317">
        <v>200.9</v>
      </c>
    </row>
    <row r="56" spans="1:44" x14ac:dyDescent="0.15">
      <c r="A56" s="247"/>
      <c r="AK56" s="318"/>
      <c r="AL56" s="319" t="s">
        <v>517</v>
      </c>
      <c r="AM56" s="320">
        <v>278074</v>
      </c>
      <c r="AN56" s="321">
        <v>269975</v>
      </c>
      <c r="AO56" s="322">
        <v>165.9</v>
      </c>
      <c r="AP56" s="323">
        <v>145453</v>
      </c>
      <c r="AQ56" s="324">
        <v>13.3</v>
      </c>
      <c r="AR56" s="325">
        <v>152.6</v>
      </c>
    </row>
    <row r="57" spans="1:44" x14ac:dyDescent="0.15">
      <c r="A57" s="247"/>
      <c r="AK57" s="303" t="s">
        <v>520</v>
      </c>
      <c r="AL57" s="304"/>
      <c r="AM57" s="312">
        <v>495133</v>
      </c>
      <c r="AN57" s="313">
        <v>504723</v>
      </c>
      <c r="AO57" s="314">
        <v>-33.799999999999997</v>
      </c>
      <c r="AP57" s="315">
        <v>295341</v>
      </c>
      <c r="AQ57" s="316">
        <v>4.5999999999999996</v>
      </c>
      <c r="AR57" s="317">
        <v>-38.4</v>
      </c>
    </row>
    <row r="58" spans="1:44" x14ac:dyDescent="0.15">
      <c r="A58" s="247"/>
      <c r="AK58" s="318"/>
      <c r="AL58" s="319" t="s">
        <v>517</v>
      </c>
      <c r="AM58" s="320">
        <v>256509</v>
      </c>
      <c r="AN58" s="321">
        <v>261477</v>
      </c>
      <c r="AO58" s="322">
        <v>-3.1</v>
      </c>
      <c r="AP58" s="323">
        <v>137402</v>
      </c>
      <c r="AQ58" s="324">
        <v>-5.5</v>
      </c>
      <c r="AR58" s="325">
        <v>2.4</v>
      </c>
    </row>
    <row r="59" spans="1:44" x14ac:dyDescent="0.15">
      <c r="A59" s="247"/>
      <c r="AK59" s="303" t="s">
        <v>521</v>
      </c>
      <c r="AL59" s="304"/>
      <c r="AM59" s="312">
        <v>389889</v>
      </c>
      <c r="AN59" s="313">
        <v>407834</v>
      </c>
      <c r="AO59" s="314">
        <v>-19.2</v>
      </c>
      <c r="AP59" s="315">
        <v>292845</v>
      </c>
      <c r="AQ59" s="316">
        <v>-0.8</v>
      </c>
      <c r="AR59" s="317">
        <v>-18.399999999999999</v>
      </c>
    </row>
    <row r="60" spans="1:44" x14ac:dyDescent="0.15">
      <c r="A60" s="247"/>
      <c r="AK60" s="318"/>
      <c r="AL60" s="319" t="s">
        <v>517</v>
      </c>
      <c r="AM60" s="320">
        <v>124410</v>
      </c>
      <c r="AN60" s="321">
        <v>130136</v>
      </c>
      <c r="AO60" s="322">
        <v>-50.2</v>
      </c>
      <c r="AP60" s="323">
        <v>143187</v>
      </c>
      <c r="AQ60" s="324">
        <v>4.2</v>
      </c>
      <c r="AR60" s="325">
        <v>-54.4</v>
      </c>
    </row>
    <row r="61" spans="1:44" x14ac:dyDescent="0.15">
      <c r="A61" s="247"/>
      <c r="AK61" s="303" t="s">
        <v>522</v>
      </c>
      <c r="AL61" s="326"/>
      <c r="AM61" s="312">
        <v>429558</v>
      </c>
      <c r="AN61" s="313">
        <v>426446</v>
      </c>
      <c r="AO61" s="314">
        <v>22.4</v>
      </c>
      <c r="AP61" s="315">
        <v>289789</v>
      </c>
      <c r="AQ61" s="327">
        <v>2</v>
      </c>
      <c r="AR61" s="317">
        <v>20.399999999999999</v>
      </c>
    </row>
    <row r="62" spans="1:44" x14ac:dyDescent="0.15">
      <c r="A62" s="247"/>
      <c r="AK62" s="318"/>
      <c r="AL62" s="319" t="s">
        <v>517</v>
      </c>
      <c r="AM62" s="320">
        <v>173176</v>
      </c>
      <c r="AN62" s="321">
        <v>171907</v>
      </c>
      <c r="AO62" s="322">
        <v>8.1999999999999993</v>
      </c>
      <c r="AP62" s="323">
        <v>141759</v>
      </c>
      <c r="AQ62" s="324">
        <v>4.9000000000000004</v>
      </c>
      <c r="AR62" s="325">
        <v>3.3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C7KLmtbkQBv2NbV0GIkC9VIjbScwU5VU2BB+Btjh4JsOY4Xiwq98aoiKM6H0W0Oumk9YtE09xfvsdc30JZ+fw==" saltValue="tD4J3+3eqTndkdg/ST0H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wwrcdRt/XFq6fXda5ln1skhzbVJ74s+cHeyREb4TDxavIGLyOZCROjfqLpOIUWBsyJrX+u78u/PQqBZBByzx9A==" saltValue="u7qRISHalrU7/cgYEtmkK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Q/+PiVdMa3CvYoZK0vQtNX1+IbMB5yvm1JI8WleKgLkZoZNn7XqYBH1ltISwH6QhWyAJY/xFj96s7Y4OeouYFg==" saltValue="2xG+9x1c8Vlzzwnzx7/oI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48.89</v>
      </c>
      <c r="G47" s="12">
        <v>47.7</v>
      </c>
      <c r="H47" s="12">
        <v>42.5</v>
      </c>
      <c r="I47" s="12">
        <v>41.55</v>
      </c>
      <c r="J47" s="13">
        <v>45.02</v>
      </c>
    </row>
    <row r="48" spans="2:10" ht="57.75" customHeight="1" x14ac:dyDescent="0.15">
      <c r="B48" s="14"/>
      <c r="C48" s="1128" t="s">
        <v>4</v>
      </c>
      <c r="D48" s="1128"/>
      <c r="E48" s="1129"/>
      <c r="F48" s="15">
        <v>1.77</v>
      </c>
      <c r="G48" s="16">
        <v>4.78</v>
      </c>
      <c r="H48" s="16">
        <v>2.06</v>
      </c>
      <c r="I48" s="16">
        <v>3.46</v>
      </c>
      <c r="J48" s="17">
        <v>4.38</v>
      </c>
    </row>
    <row r="49" spans="2:10" ht="57.75" customHeight="1" thickBot="1" x14ac:dyDescent="0.2">
      <c r="B49" s="18"/>
      <c r="C49" s="1130" t="s">
        <v>5</v>
      </c>
      <c r="D49" s="1130"/>
      <c r="E49" s="1131"/>
      <c r="F49" s="19">
        <v>4.45</v>
      </c>
      <c r="G49" s="20">
        <v>4.13</v>
      </c>
      <c r="H49" s="20" t="s">
        <v>529</v>
      </c>
      <c r="I49" s="20">
        <v>3.73</v>
      </c>
      <c r="J49" s="21">
        <v>1.17</v>
      </c>
    </row>
    <row r="50" spans="2:10" x14ac:dyDescent="0.15"/>
  </sheetData>
  <sheetProtection algorithmName="SHA-512" hashValue="QJCfurMlsGOttXL7SFlzjUDcHAYl9QnPYTxA4Fza1HccItP+7CwZ+2/54w+OjsAFm5sAgvg5AHkHw9IJQqq+eg==" saltValue="fYJqxhTHAdZW7qW87FAu9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寺島 卓</cp:lastModifiedBy>
  <cp:lastPrinted>2026-03-10T01:00:14Z</cp:lastPrinted>
  <dcterms:created xsi:type="dcterms:W3CDTF">2026-02-23T04:13:55Z</dcterms:created>
  <dcterms:modified xsi:type="dcterms:W3CDTF">2026-03-11T23:35:18Z</dcterms:modified>
  <cp:category/>
</cp:coreProperties>
</file>